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vid/Desktop/MUNICIPIO_Estructura de Capital/"/>
    </mc:Choice>
  </mc:AlternateContent>
  <xr:revisionPtr revIDLastSave="0" documentId="13_ncr:1_{41575315-4937-564B-90EA-1512F9E5114C}" xr6:coauthVersionLast="47" xr6:coauthVersionMax="47" xr10:uidLastSave="{00000000-0000-0000-0000-000000000000}"/>
  <bookViews>
    <workbookView xWindow="180" yWindow="0" windowWidth="25420" windowHeight="15360" tabRatio="663" activeTab="1" xr2:uid="{00000000-000D-0000-FFFF-FFFF00000000}"/>
  </bookViews>
  <sheets>
    <sheet name="EOFA" sheetId="3" state="hidden" r:id="rId1"/>
    <sheet name="Razones Financieras" sheetId="10" r:id="rId2"/>
    <sheet name="Dupont" sheetId="11" r:id="rId3"/>
  </sheets>
  <externalReferences>
    <externalReference r:id="rId4"/>
    <externalReference r:id="rId5"/>
  </externalReferences>
  <definedNames>
    <definedName name="_xlnm.Print_Area" localSheetId="2">Dupont!$A$8:$S$39</definedName>
    <definedName name="_xlnm.Print_Area" localSheetId="0">EOFA!$A$1:$J$74</definedName>
    <definedName name="_xlnm.Print_Area" localSheetId="1">'Razones Financieras'!$A$10:$G$100</definedName>
    <definedName name="Impresión">[1]!Impresión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11" l="1"/>
  <c r="G66" i="10"/>
  <c r="G69" i="10" s="1"/>
  <c r="G14" i="10"/>
  <c r="G20" i="10"/>
  <c r="G98" i="10"/>
  <c r="G53" i="10"/>
  <c r="G56" i="10"/>
  <c r="G46" i="10"/>
  <c r="G43" i="10"/>
  <c r="G36" i="10"/>
  <c r="G33" i="10"/>
  <c r="G30" i="10"/>
  <c r="J13" i="3"/>
  <c r="J26" i="3"/>
  <c r="J37" i="3"/>
  <c r="J38" i="3" s="1"/>
  <c r="J44" i="3"/>
  <c r="J57" i="3"/>
  <c r="J64" i="3"/>
  <c r="J70" i="3"/>
  <c r="I13" i="3"/>
  <c r="I26" i="3"/>
  <c r="I37" i="3"/>
  <c r="I44" i="3"/>
  <c r="I57" i="3"/>
  <c r="I64" i="3"/>
  <c r="I70" i="3"/>
  <c r="H13" i="3"/>
  <c r="H26" i="3"/>
  <c r="H37" i="3"/>
  <c r="H44" i="3"/>
  <c r="H57" i="3"/>
  <c r="H64" i="3"/>
  <c r="H70" i="3"/>
  <c r="G13" i="3"/>
  <c r="G26" i="3"/>
  <c r="G37" i="3"/>
  <c r="G44" i="3"/>
  <c r="G57" i="3"/>
  <c r="G64" i="3"/>
  <c r="G70" i="3"/>
  <c r="I38" i="3"/>
  <c r="C75" i="3"/>
  <c r="I71" i="3" l="1"/>
  <c r="H71" i="3"/>
  <c r="J71" i="3"/>
  <c r="J74" i="3" s="1"/>
  <c r="G17" i="10"/>
  <c r="G92" i="10"/>
  <c r="G71" i="3"/>
  <c r="G86" i="10"/>
  <c r="G23" i="10"/>
  <c r="G83" i="10"/>
  <c r="G95" i="10"/>
  <c r="H38" i="3"/>
  <c r="G89" i="10"/>
  <c r="J36" i="11"/>
  <c r="N37" i="11" s="1"/>
  <c r="G38" i="3"/>
  <c r="G59" i="10"/>
  <c r="G62" i="10" s="1"/>
  <c r="G76" i="10" s="1"/>
  <c r="J29" i="11" l="1"/>
  <c r="J19" i="11" l="1"/>
  <c r="N23" i="11" s="1"/>
  <c r="R30" i="11" s="1"/>
</calcChain>
</file>

<file path=xl/sharedStrings.xml><?xml version="1.0" encoding="utf-8"?>
<sst xmlns="http://schemas.openxmlformats.org/spreadsheetml/2006/main" count="239" uniqueCount="144">
  <si>
    <t>Compañía El Toro, S.A.</t>
  </si>
  <si>
    <t>Ventas</t>
  </si>
  <si>
    <t>Gastos de operación</t>
  </si>
  <si>
    <t>Gastos y productos financieros</t>
  </si>
  <si>
    <t>Impuestos pagados</t>
  </si>
  <si>
    <t>Caja</t>
  </si>
  <si>
    <t>Proveedores</t>
  </si>
  <si>
    <t>Bancos</t>
  </si>
  <si>
    <t>Bancos corto plazo</t>
  </si>
  <si>
    <t>Clientes</t>
  </si>
  <si>
    <t>Acreedores Diversos</t>
  </si>
  <si>
    <t>Pagos anticipados</t>
  </si>
  <si>
    <t>ISR Diferido</t>
  </si>
  <si>
    <t>Inversiones en valores</t>
  </si>
  <si>
    <t>Iva Acreditable</t>
  </si>
  <si>
    <t>Impuestos por pagar</t>
  </si>
  <si>
    <t>Anticipo de Clientes</t>
  </si>
  <si>
    <t>Inventarios</t>
  </si>
  <si>
    <t>Deudores diversos</t>
  </si>
  <si>
    <t>Compañias Afiliadas</t>
  </si>
  <si>
    <t>Impuestos por recuperar</t>
  </si>
  <si>
    <t>Pasivo a largo plazo</t>
  </si>
  <si>
    <t>Hipoteca</t>
  </si>
  <si>
    <t>Otro pasivo a largo plazo</t>
  </si>
  <si>
    <t>Terrenos</t>
  </si>
  <si>
    <t>Edificio</t>
  </si>
  <si>
    <t/>
  </si>
  <si>
    <t>Maquinaria y Equipo</t>
  </si>
  <si>
    <t>Equipo Transporte</t>
  </si>
  <si>
    <t>Mobiliario oficina</t>
  </si>
  <si>
    <t>Equipo de Computo</t>
  </si>
  <si>
    <t>Equipo de comunicaciòn</t>
  </si>
  <si>
    <t>Depósitos en garantía</t>
  </si>
  <si>
    <t>Primas de seg.pag.amt</t>
  </si>
  <si>
    <t>Total de activos</t>
  </si>
  <si>
    <t>Capital</t>
  </si>
  <si>
    <t>Estado de Resultados</t>
  </si>
  <si>
    <t>1o. vs 2do.</t>
  </si>
  <si>
    <t>2do. vs 3o.</t>
  </si>
  <si>
    <t>1.-</t>
  </si>
  <si>
    <t>PTU</t>
  </si>
  <si>
    <t xml:space="preserve">2.- </t>
  </si>
  <si>
    <t>3.-</t>
  </si>
  <si>
    <t>4.-</t>
  </si>
  <si>
    <t>Existe Diferencia</t>
  </si>
  <si>
    <t>Estado de origen y aplicación de fondos</t>
  </si>
  <si>
    <t>Partidas operativas</t>
  </si>
  <si>
    <t>Fondos Brutos Generados</t>
  </si>
  <si>
    <t>Capital de trabajo</t>
  </si>
  <si>
    <t>Activo circulante</t>
  </si>
  <si>
    <t>Suma</t>
  </si>
  <si>
    <t>Total de origenes y usos</t>
  </si>
  <si>
    <t>Financiamiento</t>
  </si>
  <si>
    <t>Inversiones</t>
  </si>
  <si>
    <t>Partidas no operativas</t>
  </si>
  <si>
    <t>Generación Neta Operativa</t>
  </si>
  <si>
    <t>Pasivo circulante</t>
  </si>
  <si>
    <t>Capital social</t>
  </si>
  <si>
    <t>Superavit por revaluación</t>
  </si>
  <si>
    <t>Otras aportaciones (O RET)</t>
  </si>
  <si>
    <t>Incremento</t>
  </si>
  <si>
    <t>Decremento</t>
  </si>
  <si>
    <t xml:space="preserve">Origen  (DE) </t>
  </si>
  <si>
    <t>Aplicación (A)</t>
  </si>
  <si>
    <t xml:space="preserve">Decremento </t>
  </si>
  <si>
    <t>Utilidad o perdida neta</t>
  </si>
  <si>
    <t>+ Depreciación y amortización</t>
  </si>
  <si>
    <t xml:space="preserve">+ Otros cargos no monetarios </t>
  </si>
  <si>
    <t>Pasivos Totales</t>
  </si>
  <si>
    <t>MAF</t>
  </si>
  <si>
    <t>Impuestos pagados por anticipado</t>
  </si>
  <si>
    <t>Finanzas pagadas por anticipado</t>
  </si>
  <si>
    <t>=</t>
  </si>
  <si>
    <t>Circulante =</t>
  </si>
  <si>
    <t>Apalancamiento</t>
  </si>
  <si>
    <t>Apalancamiento =</t>
  </si>
  <si>
    <t>Actividad</t>
  </si>
  <si>
    <t>Eficiencia</t>
  </si>
  <si>
    <t>Cuentas por cobrar</t>
  </si>
  <si>
    <t>Cuentas por pagar</t>
  </si>
  <si>
    <t>Días</t>
  </si>
  <si>
    <t>Veces</t>
  </si>
  <si>
    <t>(-) Rotacion de cuentas por Pagar</t>
  </si>
  <si>
    <t>Rentabilidad</t>
  </si>
  <si>
    <t>(x) 100</t>
  </si>
  <si>
    <t>Rendimiento Sobre Capital (ROE) =</t>
  </si>
  <si>
    <t>Rendimiento Sobre los Activos (ROA) =</t>
  </si>
  <si>
    <t xml:space="preserve">Ventas </t>
  </si>
  <si>
    <t>Compañía el Toro, S.A.</t>
  </si>
  <si>
    <t>Razones Financieras</t>
  </si>
  <si>
    <t>Resultado</t>
  </si>
  <si>
    <t>Cifras</t>
  </si>
  <si>
    <t>365 días</t>
  </si>
  <si>
    <t>Modelo Dupont</t>
  </si>
  <si>
    <t>Balance general o estado de situación financiera</t>
  </si>
  <si>
    <t xml:space="preserve">Costo de ventas </t>
  </si>
  <si>
    <t>Pasivo a corto plazo</t>
  </si>
  <si>
    <t>Activos fijos netos</t>
  </si>
  <si>
    <t>Activos circulantes</t>
  </si>
  <si>
    <t xml:space="preserve">Utilidad neta </t>
  </si>
  <si>
    <t>Activos totales</t>
  </si>
  <si>
    <t>Capital contable</t>
  </si>
  <si>
    <t>Utilidad neta</t>
  </si>
  <si>
    <t>Rotación de activo total</t>
  </si>
  <si>
    <t>Total pasivo y capital contable</t>
  </si>
  <si>
    <t>Retorno sobre capital</t>
  </si>
  <si>
    <t>Prueba del  ácido =</t>
  </si>
  <si>
    <t>Capital de trabajo =</t>
  </si>
  <si>
    <t>Deuda a largo plazo =</t>
  </si>
  <si>
    <t>Capital de mercado =</t>
  </si>
  <si>
    <t>Rendimiento sobre acciones en circulación =</t>
  </si>
  <si>
    <t xml:space="preserve">Rentabilidad sobre inversión = </t>
  </si>
  <si>
    <t>Margen de utilidad =</t>
  </si>
  <si>
    <t>Ciclo financiero =</t>
  </si>
  <si>
    <t>Rotación de cuentas por pagar en días =</t>
  </si>
  <si>
    <t>Rotación de cuentas por pagar =</t>
  </si>
  <si>
    <t>Rotación de cuentas por cobrar en días =</t>
  </si>
  <si>
    <t>Rotación de cuentas por cobrar =</t>
  </si>
  <si>
    <t>Liquidez y solvencia</t>
  </si>
  <si>
    <t>Ciclo financiero</t>
  </si>
  <si>
    <t>Activo circulante - inventarios</t>
  </si>
  <si>
    <t>Activo circulante - pasivo corto plazo</t>
  </si>
  <si>
    <t>Activo circulante - inventario - cuentas por cobrar</t>
  </si>
  <si>
    <t xml:space="preserve">Pasivo total </t>
  </si>
  <si>
    <t>Activo total</t>
  </si>
  <si>
    <t>Pasivo total</t>
  </si>
  <si>
    <t>Ventas netas</t>
  </si>
  <si>
    <t>Activos fijos</t>
  </si>
  <si>
    <t>Costo de ventas</t>
  </si>
  <si>
    <t>Rotación de inventarios</t>
  </si>
  <si>
    <t xml:space="preserve">Rotación de cuentas por cobrar </t>
  </si>
  <si>
    <t xml:space="preserve">Rotación de cuentas por pagar </t>
  </si>
  <si>
    <t>(+) Rotacion de cuentas por cobrar</t>
  </si>
  <si>
    <t>Capital contable total</t>
  </si>
  <si>
    <t>Capital contable - utilidad neta</t>
  </si>
  <si>
    <t>Acciones en circulación</t>
  </si>
  <si>
    <t>Número de acciones en circulación (x) Precio de la Acción</t>
  </si>
  <si>
    <t>Rotación de inventarios =</t>
  </si>
  <si>
    <t>Razón pago inmediato =</t>
  </si>
  <si>
    <t>Razón de deuda =</t>
  </si>
  <si>
    <t>Rotación del activo total =</t>
  </si>
  <si>
    <t>Rotación de activos fijos =</t>
  </si>
  <si>
    <t>Rotación de inventarios en dias =</t>
  </si>
  <si>
    <t>Rendimiento sobre los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</si>
</sst>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(&quot;N$&quot;* #,##0.00_);_(&quot;N$&quot;* \(#,##0.00\);_(&quot;N$&quot;* &quot;-&quot;??_);_(@_)"/>
    <numFmt numFmtId="169" formatCode="_-[$$-80A]* #,##0.00_-;\-[$$-80A]* #,##0.00_-;_-[$$-80A]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20"/>
      <name val="Calibri"/>
      <family val="2"/>
      <scheme val="minor"/>
    </font>
    <font>
      <sz val="7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sz val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168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 vertical="center"/>
    </xf>
    <xf numFmtId="166" fontId="2" fillId="0" borderId="0" xfId="0" applyNumberFormat="1" applyFont="1"/>
    <xf numFmtId="0" fontId="12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Protection="1">
      <protection hidden="1"/>
    </xf>
    <xf numFmtId="0" fontId="16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Continuous" vertical="center"/>
      <protection hidden="1"/>
    </xf>
    <xf numFmtId="0" fontId="17" fillId="0" borderId="0" xfId="0" applyFont="1" applyProtection="1">
      <protection hidden="1"/>
    </xf>
    <xf numFmtId="0" fontId="10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13" fillId="3" borderId="0" xfId="0" applyFont="1" applyFill="1" applyAlignment="1" applyProtection="1">
      <alignment horizontal="center"/>
      <protection hidden="1"/>
    </xf>
    <xf numFmtId="15" fontId="2" fillId="0" borderId="0" xfId="0" applyNumberFormat="1" applyFont="1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14" fillId="0" borderId="0" xfId="0" applyFont="1" applyAlignment="1" applyProtection="1">
      <alignment horizontal="centerContinuous"/>
      <protection hidden="1"/>
    </xf>
    <xf numFmtId="0" fontId="12" fillId="0" borderId="0" xfId="0" applyFont="1" applyAlignment="1" applyProtection="1">
      <alignment horizontal="centerContinuous"/>
      <protection hidden="1"/>
    </xf>
    <xf numFmtId="15" fontId="2" fillId="0" borderId="0" xfId="0" applyNumberFormat="1" applyFont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7" fillId="0" borderId="0" xfId="0" applyFont="1" applyProtection="1">
      <protection hidden="1"/>
    </xf>
    <xf numFmtId="167" fontId="15" fillId="0" borderId="0" xfId="0" applyNumberFormat="1" applyFont="1" applyAlignment="1" applyProtection="1">
      <alignment horizontal="center"/>
      <protection hidden="1"/>
    </xf>
    <xf numFmtId="0" fontId="7" fillId="2" borderId="0" xfId="0" quotePrefix="1" applyFont="1" applyFill="1" applyProtection="1">
      <protection hidden="1"/>
    </xf>
    <xf numFmtId="3" fontId="7" fillId="0" borderId="0" xfId="0" applyNumberFormat="1" applyFont="1" applyProtection="1">
      <protection hidden="1"/>
    </xf>
    <xf numFmtId="0" fontId="6" fillId="5" borderId="0" xfId="0" applyFont="1" applyFill="1" applyAlignment="1" applyProtection="1">
      <alignment horizontal="center"/>
      <protection hidden="1"/>
    </xf>
    <xf numFmtId="4" fontId="15" fillId="0" borderId="0" xfId="3" applyNumberFormat="1" applyFont="1" applyFill="1" applyBorder="1" applyAlignment="1" applyProtection="1">
      <alignment horizontal="right"/>
      <protection hidden="1"/>
    </xf>
    <xf numFmtId="166" fontId="2" fillId="2" borderId="0" xfId="0" applyNumberFormat="1" applyFont="1" applyFill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 horizontal="right"/>
      <protection hidden="1"/>
    </xf>
    <xf numFmtId="0" fontId="9" fillId="2" borderId="0" xfId="0" applyFont="1" applyFill="1" applyProtection="1">
      <protection hidden="1"/>
    </xf>
    <xf numFmtId="166" fontId="2" fillId="4" borderId="2" xfId="0" applyNumberFormat="1" applyFont="1" applyFill="1" applyBorder="1" applyAlignment="1" applyProtection="1">
      <alignment horizontal="center"/>
      <protection hidden="1"/>
    </xf>
    <xf numFmtId="166" fontId="13" fillId="4" borderId="2" xfId="0" applyNumberFormat="1" applyFont="1" applyFill="1" applyBorder="1" applyAlignment="1" applyProtection="1">
      <alignment horizontal="center"/>
      <protection hidden="1"/>
    </xf>
    <xf numFmtId="44" fontId="0" fillId="0" borderId="0" xfId="0" applyNumberFormat="1"/>
    <xf numFmtId="44" fontId="0" fillId="0" borderId="2" xfId="0" applyNumberFormat="1" applyBorder="1"/>
    <xf numFmtId="44" fontId="0" fillId="7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/>
    </xf>
    <xf numFmtId="2" fontId="0" fillId="0" borderId="2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2" xfId="0" applyNumberFormat="1" applyBorder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44" fontId="0" fillId="0" borderId="3" xfId="0" applyNumberFormat="1" applyBorder="1"/>
    <xf numFmtId="0" fontId="0" fillId="0" borderId="3" xfId="0" applyBorder="1"/>
    <xf numFmtId="0" fontId="0" fillId="0" borderId="5" xfId="0" applyBorder="1"/>
    <xf numFmtId="0" fontId="22" fillId="0" borderId="0" xfId="0" applyFont="1"/>
    <xf numFmtId="0" fontId="0" fillId="0" borderId="11" xfId="0" applyBorder="1"/>
    <xf numFmtId="0" fontId="0" fillId="0" borderId="8" xfId="0" applyBorder="1"/>
    <xf numFmtId="0" fontId="0" fillId="0" borderId="10" xfId="0" applyBorder="1"/>
    <xf numFmtId="44" fontId="0" fillId="0" borderId="5" xfId="0" applyNumberFormat="1" applyBorder="1"/>
    <xf numFmtId="0" fontId="0" fillId="0" borderId="9" xfId="0" applyBorder="1"/>
    <xf numFmtId="0" fontId="0" fillId="0" borderId="7" xfId="0" applyBorder="1"/>
    <xf numFmtId="0" fontId="0" fillId="0" borderId="2" xfId="0" applyBorder="1"/>
    <xf numFmtId="0" fontId="23" fillId="0" borderId="0" xfId="0" applyFont="1"/>
    <xf numFmtId="10" fontId="0" fillId="0" borderId="0" xfId="0" applyNumberFormat="1"/>
    <xf numFmtId="169" fontId="0" fillId="0" borderId="0" xfId="1" applyNumberFormat="1" applyFont="1"/>
    <xf numFmtId="44" fontId="0" fillId="0" borderId="0" xfId="0" applyNumberFormat="1" applyAlignment="1">
      <alignment vertical="center"/>
    </xf>
    <xf numFmtId="165" fontId="0" fillId="7" borderId="0" xfId="3" applyFont="1" applyFill="1" applyAlignment="1">
      <alignment vertical="center"/>
    </xf>
    <xf numFmtId="165" fontId="0" fillId="7" borderId="0" xfId="3" applyFont="1" applyFill="1" applyAlignment="1">
      <alignment horizontal="center" vertical="center"/>
    </xf>
    <xf numFmtId="169" fontId="0" fillId="0" borderId="0" xfId="1" applyNumberFormat="1" applyFont="1" applyAlignment="1">
      <alignment vertical="center"/>
    </xf>
    <xf numFmtId="0" fontId="2" fillId="0" borderId="0" xfId="0" applyFont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10" fontId="0" fillId="7" borderId="0" xfId="2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2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4" fontId="0" fillId="0" borderId="0" xfId="0" applyNumberFormat="1" applyAlignment="1">
      <alignment horizontal="center" wrapText="1"/>
    </xf>
    <xf numFmtId="44" fontId="0" fillId="7" borderId="0" xfId="0" applyNumberFormat="1" applyFill="1" applyAlignment="1">
      <alignment horizontal="center" vertical="center"/>
    </xf>
    <xf numFmtId="10" fontId="0" fillId="0" borderId="9" xfId="2" applyNumberFormat="1" applyFont="1" applyBorder="1" applyAlignment="1">
      <alignment horizontal="center"/>
    </xf>
    <xf numFmtId="10" fontId="0" fillId="0" borderId="10" xfId="2" applyNumberFormat="1" applyFon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44" fontId="0" fillId="0" borderId="9" xfId="0" applyNumberFormat="1" applyBorder="1"/>
    <xf numFmtId="44" fontId="0" fillId="0" borderId="10" xfId="0" applyNumberFormat="1" applyBorder="1"/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44" fontId="0" fillId="0" borderId="3" xfId="0" applyNumberFormat="1" applyBorder="1"/>
    <xf numFmtId="165" fontId="0" fillId="0" borderId="9" xfId="3" applyFont="1" applyBorder="1" applyAlignment="1"/>
    <xf numFmtId="165" fontId="0" fillId="0" borderId="10" xfId="3" applyFont="1" applyBorder="1" applyAlignment="1"/>
    <xf numFmtId="10" fontId="0" fillId="0" borderId="9" xfId="2" applyNumberFormat="1" applyFont="1" applyBorder="1" applyAlignment="1"/>
    <xf numFmtId="10" fontId="0" fillId="0" borderId="10" xfId="2" applyNumberFormat="1" applyFont="1" applyBorder="1" applyAlignment="1"/>
  </cellXfs>
  <cellStyles count="45">
    <cellStyle name="Hipervínculo" xfId="4" builtinId="8" hidden="1"/>
    <cellStyle name="Hipervínculo" xfId="6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 visitado" xfId="5" builtinId="9" hidden="1"/>
    <cellStyle name="Hipervínculo visitado" xfId="7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Millares" xfId="3" builtinId="3"/>
    <cellStyle name="Moneda" xfId="1" builtinId="4"/>
    <cellStyle name="Moneda 2" xfId="10" xr:uid="{00000000-0005-0000-0000-000028000000}"/>
    <cellStyle name="Normal" xfId="0" builtinId="0"/>
    <cellStyle name="Normal 2" xfId="8" xr:uid="{00000000-0005-0000-0000-00002A000000}"/>
    <cellStyle name="Porcentaje" xfId="2" builtinId="5"/>
    <cellStyle name="Porcentual 2" xfId="9" xr:uid="{00000000-0005-0000-0000-00002C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167640</xdr:colOff>
      <xdr:row>7</xdr:row>
      <xdr:rowOff>311150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41080" cy="1804670"/>
        </a:xfrm>
        <a:prstGeom prst="rect">
          <a:avLst/>
        </a:prstGeom>
      </xdr:spPr>
    </xdr:pic>
    <xdr:clientData/>
  </xdr:twoCellAnchor>
  <xdr:twoCellAnchor>
    <xdr:from>
      <xdr:col>0</xdr:col>
      <xdr:colOff>1539240</xdr:colOff>
      <xdr:row>2</xdr:row>
      <xdr:rowOff>15240</xdr:rowOff>
    </xdr:from>
    <xdr:to>
      <xdr:col>6</xdr:col>
      <xdr:colOff>871855</xdr:colOff>
      <xdr:row>5</xdr:row>
      <xdr:rowOff>0</xdr:rowOff>
    </xdr:to>
    <xdr:sp macro="" textlink="">
      <xdr:nvSpPr>
        <xdr:cNvPr id="5" name="Cuadro de texto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539240" y="381000"/>
          <a:ext cx="6663055" cy="533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MX" sz="1400" b="1">
              <a:solidFill>
                <a:srgbClr val="FFFFFF"/>
              </a:solidFill>
              <a:effectLst/>
              <a:ea typeface="MS Mincho"/>
              <a:cs typeface="Times New Roman" panose="02020603050405020304" pitchFamily="18" charset="0"/>
            </a:rPr>
            <a:t>Curso 1. Planeación Estratégica y su Función en la Empresa </a:t>
          </a:r>
          <a:endParaRPr lang="es-MX" sz="1200">
            <a:effectLst/>
            <a:ea typeface="MS Mincho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FFFFFF"/>
              </a:solidFill>
              <a:effectLst/>
              <a:ea typeface="MS Mincho"/>
              <a:cs typeface="Times New Roman" panose="02020603050405020304" pitchFamily="18" charset="0"/>
            </a:rPr>
            <a:t>Actividad de pares: Análisis financiero. Formatos</a:t>
          </a:r>
          <a:r>
            <a:rPr lang="es-MX" sz="900" b="1" baseline="0">
              <a:solidFill>
                <a:srgbClr val="FFFFFF"/>
              </a:solidFill>
              <a:effectLst/>
              <a:ea typeface="MS Mincho"/>
              <a:cs typeface="Times New Roman" panose="02020603050405020304" pitchFamily="18" charset="0"/>
            </a:rPr>
            <a:t> </a:t>
          </a:r>
          <a:endParaRPr lang="es-MX" sz="1200">
            <a:effectLst/>
            <a:ea typeface="MS Mincho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139700</xdr:rowOff>
    </xdr:from>
    <xdr:to>
      <xdr:col>14</xdr:col>
      <xdr:colOff>444500</xdr:colOff>
      <xdr:row>8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39700"/>
          <a:ext cx="9906000" cy="1765300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2</xdr:row>
      <xdr:rowOff>127000</xdr:rowOff>
    </xdr:from>
    <xdr:to>
      <xdr:col>12</xdr:col>
      <xdr:colOff>224155</xdr:colOff>
      <xdr:row>5</xdr:row>
      <xdr:rowOff>127000</xdr:rowOff>
    </xdr:to>
    <xdr:sp macro="" textlink="">
      <xdr:nvSpPr>
        <xdr:cNvPr id="3" name="Cuadro de text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803400" y="482600"/>
          <a:ext cx="6663055" cy="533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MX" sz="1400" b="1">
              <a:solidFill>
                <a:srgbClr val="FFFFFF"/>
              </a:solidFill>
              <a:effectLst/>
              <a:ea typeface="MS Mincho"/>
              <a:cs typeface="Times New Roman" panose="02020603050405020304" pitchFamily="18" charset="0"/>
            </a:rPr>
            <a:t>Curso 1. Administración Financiera y su Función en la Empresa</a:t>
          </a:r>
          <a:endParaRPr lang="es-MX" sz="1200">
            <a:effectLst/>
            <a:ea typeface="MS Mincho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FFFFFF"/>
              </a:solidFill>
              <a:effectLst/>
              <a:ea typeface="MS Mincho"/>
              <a:cs typeface="Times New Roman" panose="02020603050405020304" pitchFamily="18" charset="0"/>
            </a:rPr>
            <a:t>Actividad de pares: Análisis financiero. Formatos</a:t>
          </a:r>
          <a:r>
            <a:rPr lang="es-MX" sz="900" b="1" baseline="0">
              <a:solidFill>
                <a:srgbClr val="FFFFFF"/>
              </a:solidFill>
              <a:effectLst/>
              <a:ea typeface="MS Mincho"/>
              <a:cs typeface="Times New Roman" panose="02020603050405020304" pitchFamily="18" charset="0"/>
            </a:rPr>
            <a:t> </a:t>
          </a:r>
          <a:endParaRPr lang="es-MX" sz="1200">
            <a:effectLst/>
            <a:ea typeface="MS Mincho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ownloads/Muebla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eros%20ejempl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eblares.xls"/>
      <sheetName val="Mueblares"/>
    </sheetNames>
    <definedNames>
      <definedName name="Impresión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en. (Antes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zoomScale="70" zoomScaleNormal="70" zoomScalePageLayoutView="70" workbookViewId="0">
      <selection activeCell="L8" sqref="L8"/>
    </sheetView>
  </sheetViews>
  <sheetFormatPr baseColWidth="10" defaultColWidth="10.83203125" defaultRowHeight="15"/>
  <cols>
    <col min="4" max="4" width="18.5" customWidth="1"/>
    <col min="7" max="7" width="16.6640625" customWidth="1"/>
    <col min="8" max="8" width="15.1640625" customWidth="1"/>
    <col min="9" max="9" width="20.5" customWidth="1"/>
    <col min="10" max="10" width="15.1640625" customWidth="1"/>
  </cols>
  <sheetData>
    <row r="1" spans="1:12" ht="26">
      <c r="A1" s="21" t="s">
        <v>45</v>
      </c>
      <c r="B1" s="4"/>
      <c r="C1" s="3"/>
      <c r="D1" s="3"/>
      <c r="E1" s="3"/>
      <c r="F1" s="3"/>
      <c r="G1" s="5"/>
      <c r="H1" s="5"/>
      <c r="I1" s="5"/>
      <c r="J1" s="5"/>
      <c r="K1" s="2"/>
      <c r="L1" s="1"/>
    </row>
    <row r="2" spans="1:12" ht="26">
      <c r="A2" s="22"/>
      <c r="B2" s="4"/>
      <c r="C2" s="3"/>
      <c r="D2" s="3"/>
      <c r="E2" s="3"/>
      <c r="F2" s="3"/>
      <c r="G2" s="5"/>
      <c r="H2" s="5"/>
      <c r="I2" s="5"/>
      <c r="J2" s="5"/>
      <c r="K2" s="2"/>
      <c r="L2" s="1"/>
    </row>
    <row r="3" spans="1:12" ht="19">
      <c r="A3" s="23" t="s">
        <v>0</v>
      </c>
      <c r="B3" s="6"/>
      <c r="C3" s="6"/>
      <c r="D3" s="6"/>
      <c r="E3" s="6"/>
      <c r="F3" s="6"/>
      <c r="G3" s="6"/>
      <c r="H3" s="6"/>
      <c r="I3" s="6"/>
      <c r="J3" s="6"/>
      <c r="K3" s="7"/>
      <c r="L3" s="12"/>
    </row>
    <row r="4" spans="1:12" ht="19">
      <c r="A4" s="23"/>
      <c r="B4" s="6"/>
      <c r="C4" s="6"/>
      <c r="D4" s="6"/>
      <c r="E4" s="6"/>
      <c r="F4" s="6"/>
      <c r="G4" s="6"/>
      <c r="H4" s="6"/>
      <c r="I4" s="6"/>
      <c r="J4" s="6"/>
      <c r="K4" s="7"/>
      <c r="L4" s="12"/>
    </row>
    <row r="5" spans="1:12" ht="19">
      <c r="A5" s="24"/>
      <c r="B5" s="19"/>
      <c r="C5" s="19"/>
      <c r="D5" s="19"/>
      <c r="E5" s="19"/>
      <c r="F5" s="19"/>
      <c r="G5" s="19"/>
      <c r="H5" s="6"/>
      <c r="I5" s="6"/>
      <c r="J5" s="6"/>
      <c r="K5" s="19"/>
      <c r="L5" s="12"/>
    </row>
    <row r="6" spans="1:12">
      <c r="A6" s="15"/>
      <c r="B6" s="14"/>
      <c r="C6" s="14"/>
      <c r="D6" s="15"/>
      <c r="E6" s="15"/>
      <c r="F6" s="15"/>
      <c r="G6" s="25" t="s">
        <v>62</v>
      </c>
      <c r="H6" s="25" t="s">
        <v>63</v>
      </c>
      <c r="I6" s="25" t="s">
        <v>62</v>
      </c>
      <c r="J6" s="25" t="s">
        <v>63</v>
      </c>
      <c r="K6" s="15"/>
      <c r="L6" s="1"/>
    </row>
    <row r="7" spans="1:12">
      <c r="A7" s="15"/>
      <c r="B7" s="14"/>
      <c r="C7" s="14"/>
      <c r="D7" s="15"/>
      <c r="E7" s="15"/>
      <c r="G7" s="26">
        <v>42369</v>
      </c>
      <c r="H7" s="3"/>
      <c r="I7" s="26">
        <v>42004</v>
      </c>
      <c r="J7" s="27"/>
      <c r="K7" s="15"/>
      <c r="L7" s="1"/>
    </row>
    <row r="8" spans="1:12">
      <c r="A8" s="15"/>
      <c r="B8" s="14"/>
      <c r="C8" s="14"/>
      <c r="D8" s="15"/>
      <c r="E8" s="15"/>
      <c r="F8" s="15"/>
      <c r="G8" s="3" t="s">
        <v>37</v>
      </c>
      <c r="H8" s="28"/>
      <c r="I8" s="3" t="s">
        <v>38</v>
      </c>
      <c r="J8" s="29"/>
      <c r="K8" s="15"/>
      <c r="L8" s="1"/>
    </row>
    <row r="9" spans="1:12">
      <c r="A9" s="17" t="s">
        <v>46</v>
      </c>
      <c r="B9" s="14"/>
      <c r="C9" s="14"/>
      <c r="D9" s="15"/>
      <c r="E9" s="30">
        <v>42369</v>
      </c>
      <c r="F9" s="30">
        <v>42004</v>
      </c>
      <c r="G9" s="15"/>
      <c r="H9" s="31"/>
      <c r="I9" s="31"/>
      <c r="J9" s="31"/>
      <c r="K9" s="15"/>
      <c r="L9" s="1"/>
    </row>
    <row r="10" spans="1:12">
      <c r="A10" s="15"/>
      <c r="B10" s="32" t="s">
        <v>65</v>
      </c>
      <c r="C10" s="33"/>
      <c r="D10" s="33"/>
      <c r="E10" s="33">
        <v>127553</v>
      </c>
      <c r="F10" s="33">
        <v>2968590</v>
      </c>
      <c r="G10" s="34">
        <v>127553</v>
      </c>
      <c r="H10" s="34">
        <v>0</v>
      </c>
      <c r="I10" s="34">
        <v>2968590</v>
      </c>
      <c r="J10" s="34">
        <v>0</v>
      </c>
      <c r="K10" s="15"/>
      <c r="L10" s="1"/>
    </row>
    <row r="11" spans="1:12">
      <c r="A11" s="15"/>
      <c r="B11" s="35" t="s">
        <v>66</v>
      </c>
      <c r="C11" s="33"/>
      <c r="D11" s="36">
        <v>204563</v>
      </c>
      <c r="E11" s="36">
        <v>389260</v>
      </c>
      <c r="F11" s="36">
        <v>590866</v>
      </c>
      <c r="G11" s="34">
        <v>184697</v>
      </c>
      <c r="H11" s="34">
        <v>0</v>
      </c>
      <c r="I11" s="34">
        <v>201606</v>
      </c>
      <c r="J11" s="34">
        <v>0</v>
      </c>
      <c r="K11" s="15"/>
      <c r="L11" s="1"/>
    </row>
    <row r="12" spans="1:12">
      <c r="A12" s="15"/>
      <c r="B12" s="35" t="s">
        <v>67</v>
      </c>
      <c r="C12" s="33"/>
      <c r="D12" s="33"/>
      <c r="E12" s="33"/>
      <c r="F12" s="33"/>
      <c r="G12" s="34">
        <v>0</v>
      </c>
      <c r="H12" s="34">
        <v>0</v>
      </c>
      <c r="I12" s="34">
        <v>0</v>
      </c>
      <c r="J12" s="34">
        <v>0</v>
      </c>
      <c r="K12" s="15"/>
      <c r="L12" s="1"/>
    </row>
    <row r="13" spans="1:12">
      <c r="A13" s="15"/>
      <c r="B13" s="14"/>
      <c r="C13" s="16" t="s">
        <v>50</v>
      </c>
      <c r="D13" s="16"/>
      <c r="E13" s="16"/>
      <c r="F13" s="16"/>
      <c r="G13" s="42">
        <f>SUM(G10:G12)</f>
        <v>312250</v>
      </c>
      <c r="H13" s="42">
        <f>SUM(H10:H12)</f>
        <v>0</v>
      </c>
      <c r="I13" s="42">
        <f>SUM(I10:I12)</f>
        <v>3170196</v>
      </c>
      <c r="J13" s="42">
        <f>SUM(J10:J12)</f>
        <v>0</v>
      </c>
      <c r="K13" s="15"/>
      <c r="L13" s="1"/>
    </row>
    <row r="14" spans="1:12">
      <c r="A14" s="17" t="s">
        <v>39</v>
      </c>
      <c r="B14" s="18" t="s">
        <v>47</v>
      </c>
      <c r="C14" s="18"/>
      <c r="D14" s="18"/>
      <c r="E14" s="16"/>
      <c r="F14" s="16"/>
      <c r="G14" s="15"/>
      <c r="H14" s="15"/>
      <c r="I14" s="15"/>
      <c r="J14" s="15"/>
      <c r="K14" s="15"/>
      <c r="L14" s="1"/>
    </row>
    <row r="15" spans="1:12">
      <c r="A15" s="15"/>
      <c r="B15" s="17" t="s">
        <v>48</v>
      </c>
      <c r="C15" s="15"/>
      <c r="D15" s="15"/>
      <c r="E15" s="16"/>
      <c r="F15" s="16"/>
      <c r="G15" s="31"/>
      <c r="H15" s="31"/>
      <c r="I15" s="31"/>
      <c r="J15" s="31"/>
      <c r="K15" s="15"/>
      <c r="L15" s="1"/>
    </row>
    <row r="16" spans="1:12">
      <c r="A16" s="15"/>
      <c r="B16" s="17" t="s">
        <v>49</v>
      </c>
      <c r="C16" s="15"/>
      <c r="D16" s="15"/>
      <c r="E16" s="16"/>
      <c r="F16" s="16"/>
      <c r="G16" s="37" t="s">
        <v>64</v>
      </c>
      <c r="H16" s="37" t="s">
        <v>60</v>
      </c>
      <c r="I16" s="37" t="s">
        <v>64</v>
      </c>
      <c r="J16" s="37" t="s">
        <v>60</v>
      </c>
      <c r="K16" s="15"/>
      <c r="L16" s="2"/>
    </row>
    <row r="17" spans="1:12">
      <c r="A17" s="15"/>
      <c r="B17" s="14"/>
      <c r="C17" s="78" t="s">
        <v>9</v>
      </c>
      <c r="D17" s="78"/>
      <c r="E17" s="2">
        <v>1573351</v>
      </c>
      <c r="F17" s="2">
        <v>4512862</v>
      </c>
      <c r="G17" s="38">
        <v>0</v>
      </c>
      <c r="H17" s="38">
        <v>1573351</v>
      </c>
      <c r="I17" s="38">
        <v>0</v>
      </c>
      <c r="J17" s="38">
        <v>4512862</v>
      </c>
      <c r="K17" s="15"/>
      <c r="L17" s="1"/>
    </row>
    <row r="18" spans="1:12">
      <c r="A18" s="15"/>
      <c r="B18" s="14"/>
      <c r="C18" s="78" t="s">
        <v>78</v>
      </c>
      <c r="D18" s="78"/>
      <c r="E18" s="2">
        <v>0</v>
      </c>
      <c r="F18" s="2">
        <v>0</v>
      </c>
      <c r="G18" s="38">
        <v>0</v>
      </c>
      <c r="H18" s="38">
        <v>0</v>
      </c>
      <c r="I18" s="38">
        <v>0</v>
      </c>
      <c r="J18" s="38">
        <v>0</v>
      </c>
      <c r="K18" s="15"/>
      <c r="L18" s="1"/>
    </row>
    <row r="19" spans="1:12">
      <c r="A19" s="15"/>
      <c r="B19" s="14"/>
      <c r="C19" s="78" t="s">
        <v>11</v>
      </c>
      <c r="D19" s="78"/>
      <c r="E19" s="2">
        <v>-241000</v>
      </c>
      <c r="F19" s="2">
        <v>291906</v>
      </c>
      <c r="G19" s="38">
        <v>241000</v>
      </c>
      <c r="H19" s="38">
        <v>0</v>
      </c>
      <c r="I19" s="38">
        <v>0</v>
      </c>
      <c r="J19" s="38">
        <v>291906</v>
      </c>
      <c r="K19" s="15"/>
      <c r="L19" s="1"/>
    </row>
    <row r="20" spans="1:12">
      <c r="A20" s="15"/>
      <c r="B20" s="14"/>
      <c r="C20" s="78" t="s">
        <v>14</v>
      </c>
      <c r="D20" s="78"/>
      <c r="E20" s="2">
        <v>-22798</v>
      </c>
      <c r="F20" s="2">
        <v>0</v>
      </c>
      <c r="G20" s="38">
        <v>22798</v>
      </c>
      <c r="H20" s="38">
        <v>0</v>
      </c>
      <c r="I20" s="38">
        <v>0</v>
      </c>
      <c r="J20" s="38">
        <v>0</v>
      </c>
      <c r="K20" s="15"/>
      <c r="L20" s="1"/>
    </row>
    <row r="21" spans="1:12">
      <c r="A21" s="15"/>
      <c r="B21" s="14"/>
      <c r="C21" s="78" t="s">
        <v>70</v>
      </c>
      <c r="D21" s="78"/>
      <c r="E21" s="2">
        <v>-4067</v>
      </c>
      <c r="F21" s="2">
        <v>72947</v>
      </c>
      <c r="G21" s="38">
        <v>4067</v>
      </c>
      <c r="H21" s="38">
        <v>0</v>
      </c>
      <c r="I21" s="38">
        <v>0</v>
      </c>
      <c r="J21" s="38">
        <v>72947</v>
      </c>
      <c r="K21" s="15"/>
      <c r="L21" s="1"/>
    </row>
    <row r="22" spans="1:12">
      <c r="A22" s="15"/>
      <c r="B22" s="14"/>
      <c r="C22" s="78" t="s">
        <v>17</v>
      </c>
      <c r="D22" s="78"/>
      <c r="E22" s="2">
        <v>305507</v>
      </c>
      <c r="F22" s="2">
        <v>1</v>
      </c>
      <c r="G22" s="38">
        <v>0</v>
      </c>
      <c r="H22" s="38">
        <v>305507</v>
      </c>
      <c r="I22" s="38">
        <v>0</v>
      </c>
      <c r="J22" s="38">
        <v>1</v>
      </c>
      <c r="K22" s="15"/>
      <c r="L22" s="1"/>
    </row>
    <row r="23" spans="1:12">
      <c r="A23" s="15"/>
      <c r="B23" s="14"/>
      <c r="C23" s="78" t="s">
        <v>18</v>
      </c>
      <c r="D23" s="78"/>
      <c r="E23" s="2">
        <v>30453</v>
      </c>
      <c r="F23" s="2">
        <v>139966</v>
      </c>
      <c r="G23" s="38">
        <v>0</v>
      </c>
      <c r="H23" s="38">
        <v>30453</v>
      </c>
      <c r="I23" s="38">
        <v>0</v>
      </c>
      <c r="J23" s="38">
        <v>139966</v>
      </c>
      <c r="K23" s="15"/>
      <c r="L23" s="1"/>
    </row>
    <row r="24" spans="1:12">
      <c r="A24" s="15"/>
      <c r="B24" s="14"/>
      <c r="C24" s="78" t="s">
        <v>19</v>
      </c>
      <c r="D24" s="78"/>
      <c r="E24" s="2">
        <v>0</v>
      </c>
      <c r="F24" s="2">
        <v>0</v>
      </c>
      <c r="G24" s="38">
        <v>0</v>
      </c>
      <c r="H24" s="38">
        <v>0</v>
      </c>
      <c r="I24" s="38">
        <v>0</v>
      </c>
      <c r="J24" s="38">
        <v>0</v>
      </c>
      <c r="K24" s="15"/>
      <c r="L24" s="1"/>
    </row>
    <row r="25" spans="1:12">
      <c r="A25" s="15"/>
      <c r="B25" s="14"/>
      <c r="C25" s="78" t="s">
        <v>20</v>
      </c>
      <c r="D25" s="78"/>
      <c r="E25" s="2">
        <v>535996</v>
      </c>
      <c r="F25" s="2">
        <v>131956</v>
      </c>
      <c r="G25" s="38">
        <v>0</v>
      </c>
      <c r="H25" s="38">
        <v>535996</v>
      </c>
      <c r="I25" s="38">
        <v>0</v>
      </c>
      <c r="J25" s="38">
        <v>131956</v>
      </c>
      <c r="K25" s="15"/>
      <c r="L25" s="1"/>
    </row>
    <row r="26" spans="1:12">
      <c r="A26" s="15"/>
      <c r="B26" s="14"/>
      <c r="C26" s="16" t="s">
        <v>50</v>
      </c>
      <c r="D26" s="16"/>
      <c r="E26" s="16"/>
      <c r="F26" s="16"/>
      <c r="G26" s="42">
        <f>SUM(G17:G25)</f>
        <v>267865</v>
      </c>
      <c r="H26" s="42">
        <f>SUM(H17:H25)</f>
        <v>2445307</v>
      </c>
      <c r="I26" s="42">
        <f>SUM(I17:I25)</f>
        <v>0</v>
      </c>
      <c r="J26" s="42">
        <f>SUM(J17:J25)</f>
        <v>5149638</v>
      </c>
      <c r="K26" s="15"/>
      <c r="L26" s="1"/>
    </row>
    <row r="27" spans="1:12">
      <c r="A27" s="15"/>
      <c r="B27" s="14"/>
      <c r="C27" s="16"/>
      <c r="D27" s="16"/>
      <c r="E27" s="16"/>
      <c r="F27" s="16"/>
      <c r="G27" s="39"/>
      <c r="H27" s="39"/>
      <c r="I27" s="39"/>
      <c r="J27" s="39"/>
      <c r="K27" s="15"/>
      <c r="L27" s="1"/>
    </row>
    <row r="28" spans="1:12">
      <c r="A28" s="15"/>
      <c r="B28" s="17" t="s">
        <v>56</v>
      </c>
      <c r="C28" s="15"/>
      <c r="D28" s="15"/>
      <c r="E28" s="16"/>
      <c r="F28" s="16"/>
      <c r="G28" s="37" t="s">
        <v>60</v>
      </c>
      <c r="H28" s="37" t="s">
        <v>64</v>
      </c>
      <c r="I28" s="37" t="s">
        <v>60</v>
      </c>
      <c r="J28" s="37" t="s">
        <v>64</v>
      </c>
      <c r="K28" s="15"/>
      <c r="L28" s="1"/>
    </row>
    <row r="29" spans="1:12">
      <c r="A29" s="15"/>
      <c r="B29" s="14"/>
      <c r="C29" s="78" t="s">
        <v>6</v>
      </c>
      <c r="D29" s="78"/>
      <c r="E29" s="2">
        <v>320366</v>
      </c>
      <c r="F29" s="2">
        <v>666368</v>
      </c>
      <c r="G29" s="38">
        <v>320366</v>
      </c>
      <c r="H29" s="38">
        <v>0</v>
      </c>
      <c r="I29" s="38">
        <v>666368</v>
      </c>
      <c r="J29" s="38">
        <v>0</v>
      </c>
      <c r="K29" s="15"/>
      <c r="L29" s="1"/>
    </row>
    <row r="30" spans="1:12">
      <c r="A30" s="15"/>
      <c r="B30" s="14"/>
      <c r="C30" s="78" t="s">
        <v>8</v>
      </c>
      <c r="D30" s="78"/>
      <c r="E30" s="2">
        <v>0</v>
      </c>
      <c r="F30" s="2">
        <v>0</v>
      </c>
      <c r="G30" s="38">
        <v>0</v>
      </c>
      <c r="H30" s="38">
        <v>0</v>
      </c>
      <c r="I30" s="38">
        <v>0</v>
      </c>
      <c r="J30" s="38">
        <v>0</v>
      </c>
      <c r="K30" s="15"/>
      <c r="L30" s="1"/>
    </row>
    <row r="31" spans="1:12">
      <c r="A31" s="15"/>
      <c r="B31" s="14"/>
      <c r="C31" s="78" t="s">
        <v>10</v>
      </c>
      <c r="D31" s="78"/>
      <c r="E31" s="2">
        <v>4615</v>
      </c>
      <c r="F31" s="2">
        <v>-10155</v>
      </c>
      <c r="G31" s="38">
        <v>4615</v>
      </c>
      <c r="H31" s="38">
        <v>0</v>
      </c>
      <c r="I31" s="38">
        <v>0</v>
      </c>
      <c r="J31" s="38">
        <v>10155</v>
      </c>
      <c r="K31" s="15"/>
      <c r="L31" s="1"/>
    </row>
    <row r="32" spans="1:12">
      <c r="A32" s="15"/>
      <c r="B32" s="14"/>
      <c r="C32" s="78" t="s">
        <v>79</v>
      </c>
      <c r="D32" s="78"/>
      <c r="E32" s="2">
        <v>0</v>
      </c>
      <c r="F32" s="2">
        <v>0</v>
      </c>
      <c r="G32" s="38">
        <v>0</v>
      </c>
      <c r="H32" s="38">
        <v>0</v>
      </c>
      <c r="I32" s="38">
        <v>0</v>
      </c>
      <c r="J32" s="38">
        <v>0</v>
      </c>
      <c r="K32" s="15"/>
      <c r="L32" s="1"/>
    </row>
    <row r="33" spans="1:12">
      <c r="A33" s="15"/>
      <c r="B33" s="14"/>
      <c r="C33" s="78" t="s">
        <v>12</v>
      </c>
      <c r="D33" s="78"/>
      <c r="E33" s="2">
        <v>0</v>
      </c>
      <c r="F33" s="2">
        <v>0</v>
      </c>
      <c r="G33" s="38">
        <v>0</v>
      </c>
      <c r="H33" s="38">
        <v>0</v>
      </c>
      <c r="I33" s="38">
        <v>0</v>
      </c>
      <c r="J33" s="38">
        <v>0</v>
      </c>
      <c r="K33" s="15"/>
      <c r="L33" s="1"/>
    </row>
    <row r="34" spans="1:12">
      <c r="A34" s="15"/>
      <c r="B34" s="14"/>
      <c r="C34" s="78" t="s">
        <v>40</v>
      </c>
      <c r="D34" s="78"/>
      <c r="E34" s="2">
        <v>0</v>
      </c>
      <c r="F34" s="2">
        <v>0</v>
      </c>
      <c r="G34" s="38">
        <v>0</v>
      </c>
      <c r="H34" s="38">
        <v>0</v>
      </c>
      <c r="I34" s="38">
        <v>0</v>
      </c>
      <c r="J34" s="38">
        <v>0</v>
      </c>
      <c r="K34" s="15"/>
      <c r="L34" s="1"/>
    </row>
    <row r="35" spans="1:12">
      <c r="A35" s="15"/>
      <c r="B35" s="14"/>
      <c r="C35" s="78" t="s">
        <v>15</v>
      </c>
      <c r="D35" s="78"/>
      <c r="E35" s="2">
        <v>100682</v>
      </c>
      <c r="F35" s="2">
        <v>123484</v>
      </c>
      <c r="G35" s="38">
        <v>100682</v>
      </c>
      <c r="H35" s="38">
        <v>0</v>
      </c>
      <c r="I35" s="38">
        <v>123484</v>
      </c>
      <c r="J35" s="38">
        <v>0</v>
      </c>
      <c r="K35" s="15"/>
      <c r="L35" s="1"/>
    </row>
    <row r="36" spans="1:12">
      <c r="A36" s="15"/>
      <c r="B36" s="14"/>
      <c r="C36" s="78" t="s">
        <v>16</v>
      </c>
      <c r="D36" s="78"/>
      <c r="E36" s="2">
        <v>0</v>
      </c>
      <c r="F36" s="2">
        <v>0</v>
      </c>
      <c r="G36" s="38">
        <v>0</v>
      </c>
      <c r="H36" s="38">
        <v>0</v>
      </c>
      <c r="I36" s="38">
        <v>0</v>
      </c>
      <c r="J36" s="38">
        <v>0</v>
      </c>
      <c r="K36" s="15"/>
      <c r="L36" s="1"/>
    </row>
    <row r="37" spans="1:12">
      <c r="A37" s="15"/>
      <c r="B37" s="14"/>
      <c r="C37" s="16" t="s">
        <v>50</v>
      </c>
      <c r="D37" s="16"/>
      <c r="E37" s="16"/>
      <c r="F37" s="16"/>
      <c r="G37" s="42">
        <f>SUM(G29:G36)</f>
        <v>425663</v>
      </c>
      <c r="H37" s="42">
        <f>SUM(H29:H36)</f>
        <v>0</v>
      </c>
      <c r="I37" s="42">
        <f>SUM(I29:I36)</f>
        <v>789852</v>
      </c>
      <c r="J37" s="42">
        <f>SUM(J29:J36)</f>
        <v>10155</v>
      </c>
      <c r="K37" s="15"/>
      <c r="L37" s="1"/>
    </row>
    <row r="38" spans="1:12">
      <c r="A38" s="15"/>
      <c r="B38" s="15"/>
      <c r="C38" s="15"/>
      <c r="D38" s="16"/>
      <c r="E38" s="16"/>
      <c r="F38" s="16"/>
      <c r="G38" s="42">
        <f>+G26-G37</f>
        <v>-157798</v>
      </c>
      <c r="H38" s="42">
        <f t="shared" ref="H38:J38" si="0">+H26-H37</f>
        <v>2445307</v>
      </c>
      <c r="I38" s="42">
        <f t="shared" si="0"/>
        <v>-789852</v>
      </c>
      <c r="J38" s="42">
        <f t="shared" si="0"/>
        <v>5139483</v>
      </c>
      <c r="K38" s="15"/>
      <c r="L38" s="1"/>
    </row>
    <row r="39" spans="1:12">
      <c r="A39" s="17" t="s">
        <v>41</v>
      </c>
      <c r="B39" s="17" t="s">
        <v>48</v>
      </c>
      <c r="C39" s="15"/>
      <c r="D39" s="16"/>
      <c r="E39" s="16"/>
      <c r="F39" s="16"/>
      <c r="G39" s="39"/>
      <c r="H39" s="39"/>
      <c r="I39" s="39"/>
      <c r="J39" s="39"/>
      <c r="K39" s="15"/>
      <c r="L39" s="1"/>
    </row>
    <row r="40" spans="1:12">
      <c r="A40" s="17" t="s">
        <v>42</v>
      </c>
      <c r="B40" s="17" t="s">
        <v>55</v>
      </c>
      <c r="C40" s="14"/>
      <c r="D40" s="16"/>
      <c r="E40" s="16"/>
      <c r="F40" s="16"/>
      <c r="G40" s="37" t="s">
        <v>64</v>
      </c>
      <c r="H40" s="37" t="s">
        <v>60</v>
      </c>
      <c r="I40" s="37" t="s">
        <v>64</v>
      </c>
      <c r="J40" s="37" t="s">
        <v>60</v>
      </c>
      <c r="K40" s="15"/>
      <c r="L40" s="1"/>
    </row>
    <row r="41" spans="1:12">
      <c r="A41" s="15"/>
      <c r="B41" s="14"/>
      <c r="C41" s="78" t="s">
        <v>5</v>
      </c>
      <c r="D41" s="78"/>
      <c r="E41" s="2">
        <v>54512</v>
      </c>
      <c r="F41" s="2">
        <v>-51512</v>
      </c>
      <c r="G41" s="40">
        <v>0</v>
      </c>
      <c r="H41" s="40">
        <v>54512</v>
      </c>
      <c r="I41" s="40">
        <v>51512</v>
      </c>
      <c r="J41" s="40">
        <v>0</v>
      </c>
      <c r="K41" s="15"/>
      <c r="L41" s="1"/>
    </row>
    <row r="42" spans="1:12">
      <c r="A42" s="15"/>
      <c r="B42" s="14"/>
      <c r="C42" s="78" t="s">
        <v>7</v>
      </c>
      <c r="D42" s="78"/>
      <c r="E42" s="2">
        <v>-25309</v>
      </c>
      <c r="F42" s="2">
        <v>33619</v>
      </c>
      <c r="G42" s="40">
        <v>25309</v>
      </c>
      <c r="H42" s="40">
        <v>0</v>
      </c>
      <c r="I42" s="40">
        <v>0</v>
      </c>
      <c r="J42" s="40">
        <v>33619</v>
      </c>
      <c r="K42" s="15"/>
      <c r="L42" s="1"/>
    </row>
    <row r="43" spans="1:12">
      <c r="A43" s="15"/>
      <c r="B43" s="14"/>
      <c r="C43" s="78" t="s">
        <v>13</v>
      </c>
      <c r="D43" s="78"/>
      <c r="E43" s="2">
        <v>5566</v>
      </c>
      <c r="F43" s="2">
        <v>80584</v>
      </c>
      <c r="G43" s="40">
        <v>0</v>
      </c>
      <c r="H43" s="40">
        <v>5566</v>
      </c>
      <c r="I43" s="40">
        <v>0</v>
      </c>
      <c r="J43" s="40">
        <v>80584</v>
      </c>
      <c r="K43" s="15"/>
      <c r="L43" s="1"/>
    </row>
    <row r="44" spans="1:12">
      <c r="A44" s="15"/>
      <c r="B44" s="14"/>
      <c r="C44" s="16" t="s">
        <v>50</v>
      </c>
      <c r="D44" s="16"/>
      <c r="E44" s="16"/>
      <c r="F44" s="16"/>
      <c r="G44" s="42">
        <f>SUM(G41:G43)</f>
        <v>25309</v>
      </c>
      <c r="H44" s="42">
        <f t="shared" ref="H44:J44" si="1">SUM(H41:H43)</f>
        <v>60078</v>
      </c>
      <c r="I44" s="42">
        <f t="shared" si="1"/>
        <v>51512</v>
      </c>
      <c r="J44" s="42">
        <f t="shared" si="1"/>
        <v>114203</v>
      </c>
      <c r="K44" s="15"/>
      <c r="L44" s="1"/>
    </row>
    <row r="45" spans="1:12">
      <c r="A45" s="17" t="s">
        <v>54</v>
      </c>
      <c r="B45" s="14"/>
      <c r="C45" s="15"/>
      <c r="D45" s="15"/>
      <c r="E45" s="16"/>
      <c r="F45" s="16"/>
      <c r="G45" s="31"/>
      <c r="H45" s="31"/>
      <c r="I45" s="31"/>
      <c r="J45" s="31"/>
      <c r="K45" s="15"/>
      <c r="L45" s="1"/>
    </row>
    <row r="46" spans="1:12">
      <c r="A46" s="15"/>
      <c r="B46" s="17" t="s">
        <v>53</v>
      </c>
      <c r="C46" s="15"/>
      <c r="D46" s="15"/>
      <c r="E46" s="16"/>
      <c r="F46" s="16"/>
      <c r="G46" s="37" t="s">
        <v>64</v>
      </c>
      <c r="H46" s="37" t="s">
        <v>60</v>
      </c>
      <c r="I46" s="37" t="s">
        <v>64</v>
      </c>
      <c r="J46" s="37" t="s">
        <v>60</v>
      </c>
      <c r="K46" s="15"/>
      <c r="L46" s="1"/>
    </row>
    <row r="47" spans="1:12">
      <c r="A47" s="15"/>
      <c r="B47" s="14"/>
      <c r="C47" s="78" t="s">
        <v>24</v>
      </c>
      <c r="D47" s="78"/>
      <c r="E47" s="2">
        <v>0</v>
      </c>
      <c r="F47" s="2">
        <v>0</v>
      </c>
      <c r="G47" s="40">
        <v>0</v>
      </c>
      <c r="H47" s="40">
        <v>0</v>
      </c>
      <c r="I47" s="40">
        <v>0</v>
      </c>
      <c r="J47" s="40">
        <v>0</v>
      </c>
      <c r="K47" s="15"/>
      <c r="L47" s="1"/>
    </row>
    <row r="48" spans="1:12">
      <c r="A48" s="15"/>
      <c r="B48" s="14"/>
      <c r="C48" s="78" t="s">
        <v>25</v>
      </c>
      <c r="D48" s="78"/>
      <c r="E48" s="2">
        <v>0</v>
      </c>
      <c r="F48" s="2">
        <v>0</v>
      </c>
      <c r="G48" s="40">
        <v>0</v>
      </c>
      <c r="H48" s="40">
        <v>0</v>
      </c>
      <c r="I48" s="40">
        <v>0</v>
      </c>
      <c r="J48" s="40">
        <v>0</v>
      </c>
      <c r="K48" s="15"/>
      <c r="L48" s="1"/>
    </row>
    <row r="49" spans="1:12">
      <c r="A49" s="15"/>
      <c r="B49" s="14"/>
      <c r="C49" s="78" t="s">
        <v>27</v>
      </c>
      <c r="D49" s="78"/>
      <c r="E49" s="2">
        <v>6957</v>
      </c>
      <c r="F49" s="2">
        <v>120361</v>
      </c>
      <c r="G49" s="40">
        <v>0</v>
      </c>
      <c r="H49" s="40">
        <v>6957</v>
      </c>
      <c r="I49" s="40">
        <v>0</v>
      </c>
      <c r="J49" s="40">
        <v>120361</v>
      </c>
      <c r="K49" s="15"/>
      <c r="L49" s="1"/>
    </row>
    <row r="50" spans="1:12">
      <c r="A50" s="15"/>
      <c r="B50" s="14"/>
      <c r="C50" s="78" t="s">
        <v>28</v>
      </c>
      <c r="D50" s="78"/>
      <c r="E50" s="2">
        <v>0</v>
      </c>
      <c r="F50" s="2">
        <v>0</v>
      </c>
      <c r="G50" s="40">
        <v>0</v>
      </c>
      <c r="H50" s="40">
        <v>0</v>
      </c>
      <c r="I50" s="40">
        <v>0</v>
      </c>
      <c r="J50" s="40">
        <v>0</v>
      </c>
      <c r="K50" s="15"/>
      <c r="L50" s="1"/>
    </row>
    <row r="51" spans="1:12">
      <c r="A51" s="15"/>
      <c r="B51" s="14"/>
      <c r="C51" s="78" t="s">
        <v>29</v>
      </c>
      <c r="D51" s="78"/>
      <c r="E51" s="2">
        <v>8124</v>
      </c>
      <c r="F51" s="2">
        <v>36413</v>
      </c>
      <c r="G51" s="40">
        <v>0</v>
      </c>
      <c r="H51" s="40">
        <v>8124</v>
      </c>
      <c r="I51" s="40">
        <v>0</v>
      </c>
      <c r="J51" s="40">
        <v>36413</v>
      </c>
      <c r="K51" s="15"/>
      <c r="L51" s="1"/>
    </row>
    <row r="52" spans="1:12">
      <c r="A52" s="15"/>
      <c r="B52" s="14"/>
      <c r="C52" s="78" t="s">
        <v>30</v>
      </c>
      <c r="D52" s="78"/>
      <c r="E52" s="2">
        <v>10641</v>
      </c>
      <c r="F52" s="2">
        <v>54815</v>
      </c>
      <c r="G52" s="40">
        <v>0</v>
      </c>
      <c r="H52" s="40">
        <v>10641</v>
      </c>
      <c r="I52" s="40">
        <v>0</v>
      </c>
      <c r="J52" s="40">
        <v>54815</v>
      </c>
      <c r="K52" s="15"/>
      <c r="L52" s="1"/>
    </row>
    <row r="53" spans="1:12">
      <c r="A53" s="15"/>
      <c r="B53" s="14"/>
      <c r="C53" s="78" t="s">
        <v>31</v>
      </c>
      <c r="D53" s="78"/>
      <c r="E53" s="2">
        <v>20684</v>
      </c>
      <c r="F53" s="2">
        <v>14938</v>
      </c>
      <c r="G53" s="40">
        <v>0</v>
      </c>
      <c r="H53" s="40">
        <v>20684</v>
      </c>
      <c r="I53" s="40">
        <v>0</v>
      </c>
      <c r="J53" s="40">
        <v>14938</v>
      </c>
      <c r="K53" s="15"/>
      <c r="L53" s="1"/>
    </row>
    <row r="54" spans="1:12">
      <c r="A54" s="15"/>
      <c r="B54" s="14"/>
      <c r="C54" s="78" t="s">
        <v>32</v>
      </c>
      <c r="D54" s="78"/>
      <c r="E54" s="2">
        <v>19910</v>
      </c>
      <c r="F54" s="2">
        <v>-14910</v>
      </c>
      <c r="G54" s="40">
        <v>0</v>
      </c>
      <c r="H54" s="40">
        <v>19910</v>
      </c>
      <c r="I54" s="40">
        <v>14910</v>
      </c>
      <c r="J54" s="40">
        <v>0</v>
      </c>
      <c r="K54" s="15"/>
      <c r="L54" s="1"/>
    </row>
    <row r="55" spans="1:12">
      <c r="A55" s="15"/>
      <c r="B55" s="14"/>
      <c r="C55" s="78" t="s">
        <v>71</v>
      </c>
      <c r="D55" s="78"/>
      <c r="E55" s="2">
        <v>-1537</v>
      </c>
      <c r="F55" s="2">
        <v>3146</v>
      </c>
      <c r="G55" s="40">
        <v>1537</v>
      </c>
      <c r="H55" s="40">
        <v>0</v>
      </c>
      <c r="I55" s="40">
        <v>0</v>
      </c>
      <c r="J55" s="40">
        <v>3146</v>
      </c>
      <c r="K55" s="15"/>
      <c r="L55" s="1"/>
    </row>
    <row r="56" spans="1:12">
      <c r="A56" s="15"/>
      <c r="B56" s="14"/>
      <c r="C56" s="79" t="s">
        <v>33</v>
      </c>
      <c r="D56" s="79"/>
      <c r="E56" s="2">
        <v>5359</v>
      </c>
      <c r="F56" s="2">
        <v>784</v>
      </c>
      <c r="G56" s="40">
        <v>0</v>
      </c>
      <c r="H56" s="40">
        <v>5359</v>
      </c>
      <c r="I56" s="40">
        <v>0</v>
      </c>
      <c r="J56" s="40">
        <v>784</v>
      </c>
      <c r="K56" s="15"/>
      <c r="L56" s="1"/>
    </row>
    <row r="57" spans="1:12">
      <c r="A57" s="15"/>
      <c r="B57" s="14"/>
      <c r="C57" s="16" t="s">
        <v>50</v>
      </c>
      <c r="D57" s="16"/>
      <c r="E57" s="16"/>
      <c r="F57" s="16"/>
      <c r="G57" s="42">
        <f>SUM(G47:G56)</f>
        <v>1537</v>
      </c>
      <c r="H57" s="42">
        <f t="shared" ref="H57:J57" si="2">SUM(H47:H56)</f>
        <v>71675</v>
      </c>
      <c r="I57" s="42">
        <f t="shared" si="2"/>
        <v>14910</v>
      </c>
      <c r="J57" s="42">
        <f t="shared" si="2"/>
        <v>230457</v>
      </c>
      <c r="K57" s="15"/>
      <c r="L57" s="1"/>
    </row>
    <row r="58" spans="1:12">
      <c r="A58" s="15"/>
      <c r="B58" s="14"/>
      <c r="C58" s="16"/>
      <c r="D58" s="16"/>
      <c r="E58" s="16"/>
      <c r="F58" s="16"/>
      <c r="G58" s="39"/>
      <c r="H58" s="39"/>
      <c r="I58" s="39"/>
      <c r="J58" s="39"/>
      <c r="K58" s="15"/>
      <c r="L58" s="1"/>
    </row>
    <row r="59" spans="1:12">
      <c r="A59" s="15"/>
      <c r="B59" s="17" t="s">
        <v>52</v>
      </c>
      <c r="C59" s="15"/>
      <c r="D59" s="15"/>
      <c r="E59" s="16"/>
      <c r="F59" s="16"/>
      <c r="G59" s="37" t="s">
        <v>60</v>
      </c>
      <c r="H59" s="37" t="s">
        <v>64</v>
      </c>
      <c r="I59" s="37" t="s">
        <v>60</v>
      </c>
      <c r="J59" s="37" t="s">
        <v>64</v>
      </c>
      <c r="K59" s="15"/>
      <c r="L59" s="1"/>
    </row>
    <row r="60" spans="1:12">
      <c r="A60" s="15"/>
      <c r="B60" s="14"/>
      <c r="C60" s="78" t="s">
        <v>79</v>
      </c>
      <c r="D60" s="78"/>
      <c r="E60" s="2">
        <v>0</v>
      </c>
      <c r="F60" s="2">
        <v>0</v>
      </c>
      <c r="G60" s="40">
        <v>0</v>
      </c>
      <c r="H60" s="40">
        <v>0</v>
      </c>
      <c r="I60" s="40">
        <v>0</v>
      </c>
      <c r="J60" s="40">
        <v>0</v>
      </c>
      <c r="K60" s="15"/>
      <c r="L60" s="1"/>
    </row>
    <row r="61" spans="1:12">
      <c r="A61" s="15"/>
      <c r="B61" s="14"/>
      <c r="C61" s="78" t="s">
        <v>7</v>
      </c>
      <c r="D61" s="78"/>
      <c r="E61" s="2">
        <v>0</v>
      </c>
      <c r="F61" s="2">
        <v>0</v>
      </c>
      <c r="G61" s="40">
        <v>0</v>
      </c>
      <c r="H61" s="40">
        <v>0</v>
      </c>
      <c r="I61" s="40">
        <v>0</v>
      </c>
      <c r="J61" s="40">
        <v>0</v>
      </c>
      <c r="K61" s="15"/>
      <c r="L61" s="1"/>
    </row>
    <row r="62" spans="1:12">
      <c r="A62" s="15"/>
      <c r="B62" s="14"/>
      <c r="C62" s="78" t="s">
        <v>22</v>
      </c>
      <c r="D62" s="78"/>
      <c r="E62" s="2">
        <v>0</v>
      </c>
      <c r="F62" s="2">
        <v>0</v>
      </c>
      <c r="G62" s="40">
        <v>0</v>
      </c>
      <c r="H62" s="40">
        <v>0</v>
      </c>
      <c r="I62" s="40">
        <v>0</v>
      </c>
      <c r="J62" s="40">
        <v>0</v>
      </c>
      <c r="K62" s="15"/>
      <c r="L62" s="1"/>
    </row>
    <row r="63" spans="1:12">
      <c r="A63" s="15"/>
      <c r="B63" s="14"/>
      <c r="C63" s="78" t="s">
        <v>23</v>
      </c>
      <c r="D63" s="78"/>
      <c r="E63" s="2">
        <v>0</v>
      </c>
      <c r="F63" s="2">
        <v>0</v>
      </c>
      <c r="G63" s="40">
        <v>0</v>
      </c>
      <c r="H63" s="40">
        <v>0</v>
      </c>
      <c r="I63" s="40">
        <v>0</v>
      </c>
      <c r="J63" s="40">
        <v>0</v>
      </c>
      <c r="K63" s="15"/>
      <c r="L63" s="1"/>
    </row>
    <row r="64" spans="1:12">
      <c r="A64" s="15"/>
      <c r="B64" s="14"/>
      <c r="C64" s="16" t="s">
        <v>50</v>
      </c>
      <c r="D64" s="16"/>
      <c r="E64" s="16"/>
      <c r="F64" s="16"/>
      <c r="G64" s="42">
        <f>SUM(G60:G63)</f>
        <v>0</v>
      </c>
      <c r="H64" s="42">
        <f t="shared" ref="H64:J64" si="3">SUM(H60:H63)</f>
        <v>0</v>
      </c>
      <c r="I64" s="42">
        <f t="shared" si="3"/>
        <v>0</v>
      </c>
      <c r="J64" s="42">
        <f t="shared" si="3"/>
        <v>0</v>
      </c>
      <c r="K64" s="15"/>
      <c r="L64" s="1"/>
    </row>
    <row r="65" spans="1:12">
      <c r="A65" s="15"/>
      <c r="B65" s="14"/>
      <c r="C65" s="16"/>
      <c r="D65" s="16"/>
      <c r="E65" s="16"/>
      <c r="F65" s="16"/>
      <c r="G65" s="39"/>
      <c r="H65" s="39"/>
      <c r="I65" s="39"/>
      <c r="J65" s="39"/>
      <c r="K65" s="15"/>
      <c r="L65" s="1"/>
    </row>
    <row r="66" spans="1:12">
      <c r="A66" s="15"/>
      <c r="B66" s="17" t="s">
        <v>35</v>
      </c>
      <c r="C66" s="15"/>
      <c r="D66" s="15"/>
      <c r="E66" s="16"/>
      <c r="F66" s="16"/>
      <c r="G66" s="37" t="s">
        <v>60</v>
      </c>
      <c r="H66" s="37" t="s">
        <v>61</v>
      </c>
      <c r="I66" s="37" t="s">
        <v>60</v>
      </c>
      <c r="J66" s="37" t="s">
        <v>61</v>
      </c>
      <c r="K66" s="15"/>
      <c r="L66" s="1"/>
    </row>
    <row r="67" spans="1:12">
      <c r="A67" s="15"/>
      <c r="B67" s="14"/>
      <c r="C67" s="78" t="s">
        <v>57</v>
      </c>
      <c r="D67" s="78"/>
      <c r="E67" s="2">
        <v>0</v>
      </c>
      <c r="F67" s="2">
        <v>7535000</v>
      </c>
      <c r="G67" s="40">
        <v>0</v>
      </c>
      <c r="H67" s="40">
        <v>0</v>
      </c>
      <c r="I67" s="40">
        <v>7535000</v>
      </c>
      <c r="J67" s="40">
        <v>0</v>
      </c>
      <c r="K67" s="15"/>
      <c r="L67" s="1"/>
    </row>
    <row r="68" spans="1:12">
      <c r="A68" s="15"/>
      <c r="B68" s="14"/>
      <c r="C68" s="79" t="s">
        <v>59</v>
      </c>
      <c r="D68" s="79"/>
      <c r="E68" s="2">
        <v>0</v>
      </c>
      <c r="F68" s="2">
        <v>0</v>
      </c>
      <c r="G68" s="40">
        <v>0</v>
      </c>
      <c r="H68" s="40">
        <v>0</v>
      </c>
      <c r="I68" s="40">
        <v>0</v>
      </c>
      <c r="J68" s="40">
        <v>0</v>
      </c>
      <c r="K68" s="15"/>
      <c r="L68" s="1"/>
    </row>
    <row r="69" spans="1:12">
      <c r="A69" s="15"/>
      <c r="B69" s="14"/>
      <c r="C69" s="78" t="s">
        <v>58</v>
      </c>
      <c r="D69" s="78"/>
      <c r="E69" s="2">
        <v>1544436</v>
      </c>
      <c r="F69" s="2">
        <v>-5749777</v>
      </c>
      <c r="G69" s="40">
        <v>1544436</v>
      </c>
      <c r="H69" s="40">
        <v>0</v>
      </c>
      <c r="I69" s="40">
        <v>0</v>
      </c>
      <c r="J69" s="40">
        <v>5749777</v>
      </c>
      <c r="K69" s="15"/>
      <c r="L69" s="1"/>
    </row>
    <row r="70" spans="1:12">
      <c r="A70" s="15"/>
      <c r="B70" s="14"/>
      <c r="C70" s="16" t="s">
        <v>50</v>
      </c>
      <c r="D70" s="16"/>
      <c r="E70" s="16"/>
      <c r="F70" s="16"/>
      <c r="G70" s="42">
        <f>SUM(G67:G69)</f>
        <v>1544436</v>
      </c>
      <c r="H70" s="42">
        <f t="shared" ref="H70:J70" si="4">SUM(H67:H69)</f>
        <v>0</v>
      </c>
      <c r="I70" s="42">
        <f t="shared" si="4"/>
        <v>7535000</v>
      </c>
      <c r="J70" s="42">
        <f t="shared" si="4"/>
        <v>5749777</v>
      </c>
      <c r="K70" s="15"/>
      <c r="L70" s="1"/>
    </row>
    <row r="71" spans="1:12">
      <c r="A71" s="17" t="s">
        <v>43</v>
      </c>
      <c r="B71" s="17" t="s">
        <v>51</v>
      </c>
      <c r="C71" s="17"/>
      <c r="D71" s="17"/>
      <c r="E71" s="16"/>
      <c r="F71" s="16"/>
      <c r="G71" s="43">
        <f>+G13+G26+G37+G44+G57+G64+G70</f>
        <v>2577060</v>
      </c>
      <c r="H71" s="43">
        <f t="shared" ref="H71:I71" si="5">+H13+H26+H37+H44+H57+H64+H70</f>
        <v>2577060</v>
      </c>
      <c r="I71" s="43">
        <f t="shared" si="5"/>
        <v>11561470</v>
      </c>
      <c r="J71" s="43">
        <f>+J13+J26+J37+J44+J57+J64+J70</f>
        <v>11254230</v>
      </c>
      <c r="K71" s="15"/>
      <c r="L71" s="1"/>
    </row>
    <row r="72" spans="1:12">
      <c r="A72" s="41"/>
      <c r="B72" s="14"/>
      <c r="C72" s="15"/>
      <c r="D72" s="15"/>
      <c r="E72" s="16"/>
      <c r="F72" s="16"/>
      <c r="G72" s="15"/>
      <c r="H72" s="15"/>
      <c r="I72" s="15"/>
      <c r="J72" s="15"/>
      <c r="K72" s="15"/>
      <c r="L72" s="1"/>
    </row>
    <row r="73" spans="1:12">
      <c r="A73" s="20"/>
      <c r="B73" s="8"/>
      <c r="C73" s="2"/>
      <c r="D73" s="2"/>
      <c r="E73" s="2"/>
      <c r="F73" s="2"/>
      <c r="G73" s="9"/>
      <c r="H73" s="10"/>
      <c r="I73" s="9"/>
      <c r="J73" s="10"/>
      <c r="K73" s="2"/>
      <c r="L73" s="1"/>
    </row>
    <row r="74" spans="1:12">
      <c r="A74" s="1"/>
      <c r="B74" s="1"/>
      <c r="C74" s="11" t="s">
        <v>26</v>
      </c>
      <c r="D74" s="11"/>
      <c r="E74" s="11"/>
      <c r="F74" s="11"/>
      <c r="G74" s="11" t="s">
        <v>26</v>
      </c>
      <c r="H74" s="11"/>
      <c r="I74" s="11" t="s">
        <v>44</v>
      </c>
      <c r="J74" s="11">
        <f>+I71-J71</f>
        <v>307240</v>
      </c>
      <c r="K74" s="1"/>
      <c r="L74" s="1"/>
    </row>
    <row r="75" spans="1:12">
      <c r="A75" s="1"/>
      <c r="B75" s="1"/>
      <c r="C75" s="1" t="e">
        <f>+IF('[2]Bal. Gen. (Antes)'!E50=0,"NO cuadra ya que NO se tienen datos en el primer periodo","")</f>
        <v>#REF!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3"/>
      <c r="H76" s="13"/>
      <c r="I76" s="1"/>
      <c r="J76" s="1"/>
      <c r="K76" s="1"/>
      <c r="L76" s="1"/>
    </row>
  </sheetData>
  <mergeCells count="37">
    <mergeCell ref="C69:D69"/>
    <mergeCell ref="C52:D52"/>
    <mergeCell ref="C53:D53"/>
    <mergeCell ref="C54:D54"/>
    <mergeCell ref="C55:D55"/>
    <mergeCell ref="C56:D56"/>
    <mergeCell ref="C60:D60"/>
    <mergeCell ref="C61:D61"/>
    <mergeCell ref="C62:D62"/>
    <mergeCell ref="C63:D63"/>
    <mergeCell ref="C67:D67"/>
    <mergeCell ref="C68:D68"/>
    <mergeCell ref="C51:D51"/>
    <mergeCell ref="C33:D33"/>
    <mergeCell ref="C34:D34"/>
    <mergeCell ref="C35:D35"/>
    <mergeCell ref="C36:D36"/>
    <mergeCell ref="C41:D41"/>
    <mergeCell ref="C42:D42"/>
    <mergeCell ref="C43:D43"/>
    <mergeCell ref="C47:D47"/>
    <mergeCell ref="C48:D48"/>
    <mergeCell ref="C49:D49"/>
    <mergeCell ref="C50:D50"/>
    <mergeCell ref="C30:D30"/>
    <mergeCell ref="C31:D31"/>
    <mergeCell ref="C32:D32"/>
    <mergeCell ref="C21:D21"/>
    <mergeCell ref="C23:D23"/>
    <mergeCell ref="C24:D24"/>
    <mergeCell ref="C25:D25"/>
    <mergeCell ref="C29:D29"/>
    <mergeCell ref="C17:D17"/>
    <mergeCell ref="C18:D18"/>
    <mergeCell ref="C19:D19"/>
    <mergeCell ref="C20:D20"/>
    <mergeCell ref="C22:D22"/>
  </mergeCells>
  <phoneticPr fontId="7" type="noConversion"/>
  <pageMargins left="0.25" right="0.25" top="0.75" bottom="0.75" header="0.3" footer="0.3"/>
  <pageSetup scale="61" orientation="portrait" horizontalDpi="4294967292" verticalDpi="4294967292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G99"/>
  <sheetViews>
    <sheetView tabSelected="1" zoomScale="84" zoomScaleNormal="84" zoomScalePageLayoutView="50" workbookViewId="0">
      <selection activeCell="J20" sqref="J20"/>
    </sheetView>
  </sheetViews>
  <sheetFormatPr baseColWidth="10" defaultRowHeight="15"/>
  <cols>
    <col min="1" max="1" width="34.6640625" customWidth="1"/>
    <col min="2" max="2" width="31.5" customWidth="1"/>
    <col min="3" max="3" width="18" customWidth="1"/>
    <col min="4" max="4" width="2.33203125" customWidth="1"/>
    <col min="5" max="5" width="17.6640625" customWidth="1"/>
    <col min="6" max="6" width="2.33203125" customWidth="1"/>
    <col min="7" max="7" width="16.6640625" customWidth="1"/>
  </cols>
  <sheetData>
    <row r="7" spans="1:7" ht="31">
      <c r="A7" s="91" t="s">
        <v>88</v>
      </c>
      <c r="B7" s="91"/>
      <c r="C7" s="91"/>
      <c r="D7" s="91"/>
      <c r="E7" s="91"/>
      <c r="F7" s="91"/>
      <c r="G7" s="91"/>
    </row>
    <row r="8" spans="1:7" ht="29">
      <c r="A8" s="92" t="s">
        <v>89</v>
      </c>
      <c r="B8" s="92"/>
      <c r="C8" s="92"/>
      <c r="D8" s="92"/>
      <c r="E8" s="92"/>
      <c r="F8" s="92"/>
      <c r="G8" s="92"/>
    </row>
    <row r="9" spans="1:7" ht="26">
      <c r="A9" s="93"/>
      <c r="B9" s="93"/>
      <c r="C9" s="93"/>
      <c r="D9" s="93"/>
      <c r="E9" s="93"/>
      <c r="F9" s="93"/>
      <c r="G9" s="93"/>
    </row>
    <row r="11" spans="1:7" ht="24">
      <c r="B11" s="86" t="s">
        <v>118</v>
      </c>
      <c r="C11" s="86"/>
      <c r="E11" s="90" t="s">
        <v>91</v>
      </c>
      <c r="F11" s="71"/>
      <c r="G11" s="90" t="s">
        <v>90</v>
      </c>
    </row>
    <row r="12" spans="1:7" ht="18" customHeight="1">
      <c r="B12" s="86"/>
      <c r="C12" s="86"/>
      <c r="E12" s="90"/>
      <c r="F12" s="71"/>
      <c r="G12" s="90"/>
    </row>
    <row r="14" spans="1:7">
      <c r="A14" s="82" t="s">
        <v>73</v>
      </c>
      <c r="B14" s="87" t="s">
        <v>49</v>
      </c>
      <c r="C14" s="87"/>
      <c r="E14" s="44"/>
      <c r="F14" s="82" t="s">
        <v>72</v>
      </c>
      <c r="G14" s="52" t="e">
        <f>+E14/E15</f>
        <v>#DIV/0!</v>
      </c>
    </row>
    <row r="15" spans="1:7">
      <c r="A15" s="82"/>
      <c r="B15" s="88" t="s">
        <v>96</v>
      </c>
      <c r="C15" s="88"/>
      <c r="E15" s="45"/>
      <c r="F15" s="82"/>
      <c r="G15" s="52" t="s">
        <v>81</v>
      </c>
    </row>
    <row r="17" spans="1:7">
      <c r="A17" s="81" t="s">
        <v>106</v>
      </c>
      <c r="B17" s="89" t="s">
        <v>120</v>
      </c>
      <c r="C17" s="89"/>
      <c r="E17" s="44"/>
      <c r="F17" s="82" t="s">
        <v>72</v>
      </c>
      <c r="G17" s="52" t="e">
        <f>+E17/E18</f>
        <v>#DIV/0!</v>
      </c>
    </row>
    <row r="18" spans="1:7">
      <c r="A18" s="81"/>
      <c r="B18" s="88" t="s">
        <v>96</v>
      </c>
      <c r="C18" s="88"/>
      <c r="E18" s="45"/>
      <c r="F18" s="82"/>
      <c r="G18" s="52" t="s">
        <v>81</v>
      </c>
    </row>
    <row r="20" spans="1:7" ht="27" customHeight="1">
      <c r="A20" s="49" t="s">
        <v>107</v>
      </c>
      <c r="B20" s="82" t="s">
        <v>121</v>
      </c>
      <c r="C20" s="82"/>
      <c r="D20" s="47"/>
      <c r="E20" s="77"/>
      <c r="F20" s="47" t="s">
        <v>72</v>
      </c>
      <c r="G20" s="46">
        <f>E20-E21</f>
        <v>0</v>
      </c>
    </row>
    <row r="21" spans="1:7" ht="27" customHeight="1">
      <c r="A21" s="49"/>
      <c r="B21" s="47"/>
      <c r="C21" s="47"/>
      <c r="D21" s="47"/>
      <c r="E21" s="73"/>
      <c r="F21" s="47"/>
      <c r="G21" s="74"/>
    </row>
    <row r="23" spans="1:7">
      <c r="A23" s="81" t="s">
        <v>138</v>
      </c>
      <c r="B23" s="87" t="s">
        <v>122</v>
      </c>
      <c r="C23" s="87"/>
      <c r="E23" s="44"/>
      <c r="F23" s="82" t="s">
        <v>72</v>
      </c>
      <c r="G23" s="75" t="e">
        <f>+E23/E24</f>
        <v>#DIV/0!</v>
      </c>
    </row>
    <row r="24" spans="1:7">
      <c r="A24" s="81"/>
      <c r="B24" s="88" t="s">
        <v>96</v>
      </c>
      <c r="C24" s="88"/>
      <c r="E24" s="45"/>
      <c r="F24" s="82"/>
      <c r="G24" s="76" t="s">
        <v>81</v>
      </c>
    </row>
    <row r="27" spans="1:7">
      <c r="B27" s="86" t="s">
        <v>74</v>
      </c>
      <c r="C27" s="86"/>
    </row>
    <row r="28" spans="1:7">
      <c r="B28" s="86"/>
      <c r="C28" s="86"/>
    </row>
    <row r="30" spans="1:7">
      <c r="A30" s="82" t="s">
        <v>139</v>
      </c>
      <c r="B30" s="87" t="s">
        <v>123</v>
      </c>
      <c r="C30" s="87"/>
      <c r="E30" s="44"/>
      <c r="F30" s="82" t="s">
        <v>72</v>
      </c>
      <c r="G30" s="52" t="e">
        <f>+E30/E31</f>
        <v>#DIV/0!</v>
      </c>
    </row>
    <row r="31" spans="1:7">
      <c r="A31" s="82"/>
      <c r="B31" s="88" t="s">
        <v>124</v>
      </c>
      <c r="C31" s="88"/>
      <c r="E31" s="45"/>
      <c r="F31" s="82"/>
      <c r="G31" s="52" t="s">
        <v>81</v>
      </c>
    </row>
    <row r="33" spans="1:7">
      <c r="A33" s="82" t="s">
        <v>75</v>
      </c>
      <c r="B33" s="87" t="s">
        <v>125</v>
      </c>
      <c r="C33" s="87"/>
      <c r="E33" s="44"/>
      <c r="F33" s="82" t="s">
        <v>72</v>
      </c>
      <c r="G33" s="52" t="e">
        <f>+E33/E34</f>
        <v>#DIV/0!</v>
      </c>
    </row>
    <row r="34" spans="1:7">
      <c r="A34" s="82"/>
      <c r="B34" s="88" t="s">
        <v>101</v>
      </c>
      <c r="C34" s="88"/>
      <c r="E34" s="45"/>
      <c r="F34" s="82"/>
      <c r="G34" s="52" t="s">
        <v>81</v>
      </c>
    </row>
    <row r="36" spans="1:7">
      <c r="A36" s="82" t="s">
        <v>108</v>
      </c>
      <c r="B36" s="87" t="s">
        <v>21</v>
      </c>
      <c r="C36" s="87"/>
      <c r="E36" s="44"/>
      <c r="F36" s="82" t="s">
        <v>72</v>
      </c>
      <c r="G36" s="95" t="e">
        <f>+E36/E37</f>
        <v>#DIV/0!</v>
      </c>
    </row>
    <row r="37" spans="1:7">
      <c r="A37" s="82"/>
      <c r="B37" s="88" t="s">
        <v>125</v>
      </c>
      <c r="C37" s="88"/>
      <c r="E37" s="45"/>
      <c r="F37" s="82"/>
      <c r="G37" s="95"/>
    </row>
    <row r="40" spans="1:7">
      <c r="B40" s="86" t="s">
        <v>76</v>
      </c>
      <c r="C40" s="86"/>
    </row>
    <row r="41" spans="1:7">
      <c r="B41" s="86"/>
      <c r="C41" s="86"/>
    </row>
    <row r="43" spans="1:7">
      <c r="A43" s="83" t="s">
        <v>140</v>
      </c>
      <c r="B43" s="87" t="s">
        <v>1</v>
      </c>
      <c r="C43" s="87"/>
      <c r="E43" s="44"/>
      <c r="F43" s="82" t="s">
        <v>72</v>
      </c>
      <c r="G43" s="52" t="e">
        <f>+E43/E44</f>
        <v>#DIV/0!</v>
      </c>
    </row>
    <row r="44" spans="1:7">
      <c r="A44" s="83"/>
      <c r="B44" s="88" t="s">
        <v>124</v>
      </c>
      <c r="C44" s="88"/>
      <c r="E44" s="45"/>
      <c r="F44" s="82"/>
      <c r="G44" s="52" t="s">
        <v>81</v>
      </c>
    </row>
    <row r="46" spans="1:7">
      <c r="A46" s="81" t="s">
        <v>141</v>
      </c>
      <c r="B46" s="87" t="s">
        <v>126</v>
      </c>
      <c r="C46" s="87"/>
      <c r="E46" s="44"/>
      <c r="F46" s="82" t="s">
        <v>72</v>
      </c>
      <c r="G46" s="52" t="e">
        <f>+E46/E47</f>
        <v>#DIV/0!</v>
      </c>
    </row>
    <row r="47" spans="1:7">
      <c r="A47" s="81"/>
      <c r="B47" s="88" t="s">
        <v>127</v>
      </c>
      <c r="C47" s="88"/>
      <c r="E47" s="45"/>
      <c r="F47" s="82"/>
      <c r="G47" s="52" t="s">
        <v>81</v>
      </c>
    </row>
    <row r="50" spans="1:7">
      <c r="B50" s="86" t="s">
        <v>77</v>
      </c>
      <c r="C50" s="86"/>
    </row>
    <row r="51" spans="1:7">
      <c r="B51" s="86"/>
      <c r="C51" s="86"/>
    </row>
    <row r="53" spans="1:7">
      <c r="A53" s="81" t="s">
        <v>137</v>
      </c>
      <c r="B53" s="89" t="s">
        <v>128</v>
      </c>
      <c r="C53" s="89"/>
      <c r="E53" s="55"/>
      <c r="F53" s="82" t="s">
        <v>72</v>
      </c>
      <c r="G53" s="52" t="e">
        <f>+E53/E54</f>
        <v>#DIV/0!</v>
      </c>
    </row>
    <row r="54" spans="1:7">
      <c r="A54" s="81"/>
      <c r="B54" s="87" t="s">
        <v>17</v>
      </c>
      <c r="C54" s="87"/>
      <c r="E54" s="56"/>
      <c r="F54" s="82"/>
      <c r="G54" s="52" t="s">
        <v>81</v>
      </c>
    </row>
    <row r="55" spans="1:7">
      <c r="A55" s="49"/>
      <c r="B55" s="50"/>
      <c r="C55" s="47"/>
      <c r="E55" s="44"/>
      <c r="F55" s="47"/>
      <c r="G55" s="47"/>
    </row>
    <row r="56" spans="1:7">
      <c r="A56" s="81" t="s">
        <v>142</v>
      </c>
      <c r="B56" s="87" t="s">
        <v>92</v>
      </c>
      <c r="C56" s="87"/>
      <c r="E56" s="50"/>
      <c r="F56" s="47"/>
      <c r="G56" s="52" t="e">
        <f>+E56/E57</f>
        <v>#DIV/0!</v>
      </c>
    </row>
    <row r="57" spans="1:7">
      <c r="A57" s="81"/>
      <c r="B57" s="88" t="s">
        <v>129</v>
      </c>
      <c r="C57" s="88"/>
      <c r="E57" s="54"/>
      <c r="F57" s="47"/>
      <c r="G57" s="48" t="s">
        <v>80</v>
      </c>
    </row>
    <row r="59" spans="1:7">
      <c r="A59" s="81" t="s">
        <v>117</v>
      </c>
      <c r="B59" s="87" t="s">
        <v>1</v>
      </c>
      <c r="C59" s="87"/>
      <c r="E59" s="44"/>
      <c r="F59" s="82" t="s">
        <v>72</v>
      </c>
      <c r="G59" s="52" t="e">
        <f>+E59/E60</f>
        <v>#DIV/0!</v>
      </c>
    </row>
    <row r="60" spans="1:7">
      <c r="A60" s="81"/>
      <c r="B60" s="88" t="s">
        <v>78</v>
      </c>
      <c r="C60" s="88"/>
      <c r="E60" s="45"/>
      <c r="F60" s="82"/>
      <c r="G60" s="52" t="s">
        <v>81</v>
      </c>
    </row>
    <row r="62" spans="1:7">
      <c r="A62" s="81" t="s">
        <v>116</v>
      </c>
      <c r="B62" s="89" t="s">
        <v>92</v>
      </c>
      <c r="C62" s="89"/>
      <c r="E62" s="51"/>
      <c r="F62" s="82" t="s">
        <v>72</v>
      </c>
      <c r="G62" s="57" t="e">
        <f>+E62/E63</f>
        <v>#DIV/0!</v>
      </c>
    </row>
    <row r="63" spans="1:7">
      <c r="A63" s="81"/>
      <c r="B63" s="87" t="s">
        <v>130</v>
      </c>
      <c r="C63" s="87"/>
      <c r="E63" s="54"/>
      <c r="F63" s="82"/>
      <c r="G63" s="53" t="s">
        <v>80</v>
      </c>
    </row>
    <row r="64" spans="1:7">
      <c r="B64" s="44"/>
      <c r="C64" s="44"/>
    </row>
    <row r="66" spans="1:7">
      <c r="A66" s="83" t="s">
        <v>115</v>
      </c>
      <c r="B66" s="87" t="s">
        <v>128</v>
      </c>
      <c r="C66" s="87"/>
      <c r="E66" s="60"/>
      <c r="F66" s="82" t="s">
        <v>72</v>
      </c>
      <c r="G66" s="57" t="e">
        <f>+E66/E67</f>
        <v>#DIV/0!</v>
      </c>
    </row>
    <row r="67" spans="1:7">
      <c r="A67" s="83"/>
      <c r="B67" s="88" t="s">
        <v>6</v>
      </c>
      <c r="C67" s="88"/>
      <c r="E67" s="44"/>
      <c r="F67" s="82"/>
      <c r="G67" s="53" t="s">
        <v>81</v>
      </c>
    </row>
    <row r="69" spans="1:7">
      <c r="A69" s="83" t="s">
        <v>114</v>
      </c>
      <c r="B69" s="87" t="s">
        <v>92</v>
      </c>
      <c r="C69" s="87"/>
      <c r="E69" s="51"/>
      <c r="F69" s="82" t="s">
        <v>72</v>
      </c>
      <c r="G69" s="57" t="e">
        <f>+E69/E70</f>
        <v>#DIV/0!</v>
      </c>
    </row>
    <row r="70" spans="1:7">
      <c r="A70" s="83"/>
      <c r="B70" s="88" t="s">
        <v>131</v>
      </c>
      <c r="C70" s="88"/>
      <c r="E70" s="59"/>
      <c r="F70" s="82"/>
      <c r="G70" s="53" t="s">
        <v>80</v>
      </c>
    </row>
    <row r="72" spans="1:7">
      <c r="A72" s="83"/>
      <c r="B72" s="86" t="s">
        <v>119</v>
      </c>
      <c r="C72" s="86"/>
    </row>
    <row r="73" spans="1:7">
      <c r="A73" s="83"/>
      <c r="B73" s="86"/>
      <c r="C73" s="86"/>
    </row>
    <row r="76" spans="1:7">
      <c r="A76" s="82" t="s">
        <v>113</v>
      </c>
      <c r="B76" s="87" t="s">
        <v>129</v>
      </c>
      <c r="C76" s="87"/>
      <c r="E76" s="58"/>
      <c r="F76" s="82" t="s">
        <v>72</v>
      </c>
      <c r="G76" s="84">
        <f>+E76+E77-E78</f>
        <v>0</v>
      </c>
    </row>
    <row r="77" spans="1:7">
      <c r="A77" s="82"/>
      <c r="B77" s="87" t="s">
        <v>132</v>
      </c>
      <c r="C77" s="87"/>
      <c r="E77" s="58"/>
      <c r="F77" s="82"/>
      <c r="G77" s="85"/>
    </row>
    <row r="78" spans="1:7">
      <c r="A78" s="82"/>
      <c r="B78" s="87" t="s">
        <v>82</v>
      </c>
      <c r="C78" s="87"/>
      <c r="E78" s="58"/>
      <c r="F78" s="82"/>
      <c r="G78" s="48" t="s">
        <v>80</v>
      </c>
    </row>
    <row r="80" spans="1:7">
      <c r="B80" s="86" t="s">
        <v>83</v>
      </c>
      <c r="C80" s="86"/>
    </row>
    <row r="81" spans="1:7">
      <c r="B81" s="86"/>
      <c r="C81" s="86"/>
    </row>
    <row r="83" spans="1:7">
      <c r="A83" s="81" t="s">
        <v>112</v>
      </c>
      <c r="B83" s="51" t="s">
        <v>102</v>
      </c>
      <c r="C83" s="82" t="s">
        <v>84</v>
      </c>
      <c r="E83" s="60"/>
      <c r="F83" s="82" t="s">
        <v>72</v>
      </c>
      <c r="G83" s="80" t="e">
        <f>+E83/E84</f>
        <v>#DIV/0!</v>
      </c>
    </row>
    <row r="84" spans="1:7">
      <c r="A84" s="81"/>
      <c r="B84" s="50" t="s">
        <v>1</v>
      </c>
      <c r="C84" s="82"/>
      <c r="E84" s="44"/>
      <c r="F84" s="82"/>
      <c r="G84" s="80"/>
    </row>
    <row r="85" spans="1:7">
      <c r="G85" s="72"/>
    </row>
    <row r="86" spans="1:7">
      <c r="A86" s="81" t="s">
        <v>85</v>
      </c>
      <c r="B86" s="51" t="s">
        <v>102</v>
      </c>
      <c r="C86" s="82" t="s">
        <v>84</v>
      </c>
      <c r="E86" s="60"/>
      <c r="F86" s="82" t="s">
        <v>72</v>
      </c>
      <c r="G86" s="80" t="e">
        <f>+E86/E87</f>
        <v>#DIV/0!</v>
      </c>
    </row>
    <row r="87" spans="1:7">
      <c r="A87" s="81"/>
      <c r="B87" s="50" t="s">
        <v>133</v>
      </c>
      <c r="C87" s="82"/>
      <c r="E87" s="44"/>
      <c r="F87" s="82"/>
      <c r="G87" s="80"/>
    </row>
    <row r="88" spans="1:7">
      <c r="G88" s="72"/>
    </row>
    <row r="89" spans="1:7">
      <c r="A89" s="81" t="s">
        <v>86</v>
      </c>
      <c r="B89" s="51" t="s">
        <v>102</v>
      </c>
      <c r="C89" s="82" t="s">
        <v>84</v>
      </c>
      <c r="E89" s="60"/>
      <c r="F89" s="82" t="s">
        <v>72</v>
      </c>
      <c r="G89" s="80" t="e">
        <f>+E89/E90</f>
        <v>#DIV/0!</v>
      </c>
    </row>
    <row r="90" spans="1:7">
      <c r="A90" s="81"/>
      <c r="B90" s="50" t="s">
        <v>34</v>
      </c>
      <c r="C90" s="82"/>
      <c r="E90" s="44"/>
      <c r="F90" s="82"/>
      <c r="G90" s="80"/>
    </row>
    <row r="91" spans="1:7">
      <c r="G91" s="72"/>
    </row>
    <row r="92" spans="1:7">
      <c r="A92" s="83" t="s">
        <v>111</v>
      </c>
      <c r="B92" s="51" t="s">
        <v>102</v>
      </c>
      <c r="C92" s="82" t="s">
        <v>84</v>
      </c>
      <c r="E92" s="60"/>
      <c r="F92" s="82" t="s">
        <v>72</v>
      </c>
      <c r="G92" s="80" t="e">
        <f>+E92/E93</f>
        <v>#DIV/0!</v>
      </c>
    </row>
    <row r="93" spans="1:7">
      <c r="A93" s="83"/>
      <c r="B93" s="50" t="s">
        <v>134</v>
      </c>
      <c r="C93" s="82"/>
      <c r="E93" s="44"/>
      <c r="F93" s="82"/>
      <c r="G93" s="80"/>
    </row>
    <row r="94" spans="1:7">
      <c r="G94" s="72"/>
    </row>
    <row r="95" spans="1:7">
      <c r="A95" s="81" t="s">
        <v>110</v>
      </c>
      <c r="B95" s="51" t="s">
        <v>102</v>
      </c>
      <c r="C95" s="82" t="s">
        <v>84</v>
      </c>
      <c r="E95" s="60"/>
      <c r="F95" s="82" t="s">
        <v>72</v>
      </c>
      <c r="G95" s="80" t="e">
        <f>+E95/E96</f>
        <v>#DIV/0!</v>
      </c>
    </row>
    <row r="96" spans="1:7">
      <c r="A96" s="81"/>
      <c r="B96" s="50" t="s">
        <v>135</v>
      </c>
      <c r="C96" s="82"/>
      <c r="E96" s="44"/>
      <c r="F96" s="82"/>
      <c r="G96" s="80"/>
    </row>
    <row r="98" spans="1:7">
      <c r="A98" s="82" t="s">
        <v>109</v>
      </c>
      <c r="B98" s="94" t="s">
        <v>136</v>
      </c>
      <c r="C98" s="94"/>
      <c r="E98" s="44"/>
      <c r="F98" s="82" t="s">
        <v>72</v>
      </c>
      <c r="G98" s="95">
        <f>E98*E99</f>
        <v>0</v>
      </c>
    </row>
    <row r="99" spans="1:7">
      <c r="A99" s="82"/>
      <c r="B99" s="94"/>
      <c r="C99" s="94"/>
      <c r="F99" s="82"/>
      <c r="G99" s="85"/>
    </row>
  </sheetData>
  <mergeCells count="99">
    <mergeCell ref="A7:G7"/>
    <mergeCell ref="A8:G8"/>
    <mergeCell ref="A9:G9"/>
    <mergeCell ref="G11:G12"/>
    <mergeCell ref="A98:A99"/>
    <mergeCell ref="B98:C99"/>
    <mergeCell ref="G98:G99"/>
    <mergeCell ref="F98:F99"/>
    <mergeCell ref="B27:C28"/>
    <mergeCell ref="A30:A31"/>
    <mergeCell ref="B30:C30"/>
    <mergeCell ref="B31:C31"/>
    <mergeCell ref="G36:G37"/>
    <mergeCell ref="B40:C41"/>
    <mergeCell ref="A43:A44"/>
    <mergeCell ref="B43:C43"/>
    <mergeCell ref="B44:C44"/>
    <mergeCell ref="F43:F44"/>
    <mergeCell ref="B36:C36"/>
    <mergeCell ref="B37:C37"/>
    <mergeCell ref="F36:F37"/>
    <mergeCell ref="A36:A37"/>
    <mergeCell ref="B11:C12"/>
    <mergeCell ref="E11:E12"/>
    <mergeCell ref="F14:F15"/>
    <mergeCell ref="F17:F18"/>
    <mergeCell ref="F23:F24"/>
    <mergeCell ref="F30:F31"/>
    <mergeCell ref="A33:A34"/>
    <mergeCell ref="B33:C33"/>
    <mergeCell ref="B34:C34"/>
    <mergeCell ref="F33:F34"/>
    <mergeCell ref="B20:C20"/>
    <mergeCell ref="A14:A15"/>
    <mergeCell ref="A17:A18"/>
    <mergeCell ref="A23:A24"/>
    <mergeCell ref="B23:C23"/>
    <mergeCell ref="B24:C24"/>
    <mergeCell ref="B14:C14"/>
    <mergeCell ref="B15:C15"/>
    <mergeCell ref="B18:C18"/>
    <mergeCell ref="B17:C17"/>
    <mergeCell ref="B50:C51"/>
    <mergeCell ref="A53:A54"/>
    <mergeCell ref="F53:F54"/>
    <mergeCell ref="A46:A47"/>
    <mergeCell ref="B46:C46"/>
    <mergeCell ref="B47:C47"/>
    <mergeCell ref="F46:F47"/>
    <mergeCell ref="B53:C53"/>
    <mergeCell ref="B54:C54"/>
    <mergeCell ref="A62:A63"/>
    <mergeCell ref="A59:A60"/>
    <mergeCell ref="F59:F60"/>
    <mergeCell ref="A56:A57"/>
    <mergeCell ref="B56:C56"/>
    <mergeCell ref="B57:C57"/>
    <mergeCell ref="B63:C63"/>
    <mergeCell ref="B62:C62"/>
    <mergeCell ref="F62:F63"/>
    <mergeCell ref="B59:C59"/>
    <mergeCell ref="B60:C60"/>
    <mergeCell ref="A69:A70"/>
    <mergeCell ref="B69:C69"/>
    <mergeCell ref="B70:C70"/>
    <mergeCell ref="F69:F70"/>
    <mergeCell ref="A66:A67"/>
    <mergeCell ref="B66:C66"/>
    <mergeCell ref="B67:C67"/>
    <mergeCell ref="F66:F67"/>
    <mergeCell ref="F76:F78"/>
    <mergeCell ref="G76:G77"/>
    <mergeCell ref="B80:C81"/>
    <mergeCell ref="A72:A73"/>
    <mergeCell ref="B72:C73"/>
    <mergeCell ref="A76:A78"/>
    <mergeCell ref="B76:C76"/>
    <mergeCell ref="B77:C77"/>
    <mergeCell ref="B78:C78"/>
    <mergeCell ref="F83:F84"/>
    <mergeCell ref="G83:G84"/>
    <mergeCell ref="A86:A87"/>
    <mergeCell ref="C86:C87"/>
    <mergeCell ref="F86:F87"/>
    <mergeCell ref="G86:G87"/>
    <mergeCell ref="A83:A84"/>
    <mergeCell ref="C83:C84"/>
    <mergeCell ref="G95:G96"/>
    <mergeCell ref="A95:A96"/>
    <mergeCell ref="C95:C96"/>
    <mergeCell ref="F95:F96"/>
    <mergeCell ref="G89:G90"/>
    <mergeCell ref="A92:A93"/>
    <mergeCell ref="C92:C93"/>
    <mergeCell ref="F92:F93"/>
    <mergeCell ref="G92:G93"/>
    <mergeCell ref="A89:A90"/>
    <mergeCell ref="C89:C90"/>
    <mergeCell ref="F89:F90"/>
  </mergeCells>
  <phoneticPr fontId="7" type="noConversion"/>
  <pageMargins left="0.25" right="0.25" top="0.75" bottom="0.75" header="0.3" footer="0.3"/>
  <pageSetup scale="50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8:S39"/>
  <sheetViews>
    <sheetView topLeftCell="A14" zoomScale="137" zoomScaleNormal="137" zoomScalePageLayoutView="60" workbookViewId="0">
      <selection activeCell="N23" sqref="N23:O23"/>
    </sheetView>
  </sheetViews>
  <sheetFormatPr baseColWidth="10" defaultRowHeight="15"/>
  <cols>
    <col min="1" max="1" width="10.5" customWidth="1"/>
    <col min="2" max="2" width="13.6640625" customWidth="1"/>
    <col min="3" max="3" width="14.6640625" customWidth="1"/>
    <col min="4" max="4" width="6.33203125" customWidth="1"/>
    <col min="5" max="5" width="6" customWidth="1"/>
    <col min="8" max="8" width="6.33203125" customWidth="1"/>
    <col min="9" max="9" width="6.1640625" customWidth="1"/>
    <col min="10" max="10" width="14.33203125" customWidth="1"/>
    <col min="11" max="11" width="13.6640625" customWidth="1"/>
    <col min="12" max="13" width="6" customWidth="1"/>
    <col min="14" max="14" width="13.6640625" customWidth="1"/>
    <col min="15" max="15" width="12.6640625" customWidth="1"/>
    <col min="16" max="16" width="6.1640625" customWidth="1"/>
    <col min="17" max="17" width="5.83203125" customWidth="1"/>
  </cols>
  <sheetData>
    <row r="8" spans="1:19" ht="31">
      <c r="A8" s="91" t="s">
        <v>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ht="29">
      <c r="A9" s="92" t="s">
        <v>93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spans="1:19" ht="26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2" spans="1:19">
      <c r="H12" s="63"/>
      <c r="I12" s="63"/>
    </row>
    <row r="13" spans="1:19">
      <c r="A13" s="104" t="s">
        <v>36</v>
      </c>
      <c r="B13" s="100" t="s">
        <v>87</v>
      </c>
      <c r="C13" s="101"/>
      <c r="H13" s="44"/>
      <c r="I13" s="44"/>
    </row>
    <row r="14" spans="1:19">
      <c r="A14" s="105"/>
      <c r="B14" s="102"/>
      <c r="C14" s="103"/>
      <c r="D14" s="64"/>
    </row>
    <row r="15" spans="1:19">
      <c r="A15" s="104"/>
      <c r="D15" s="65"/>
    </row>
    <row r="16" spans="1:19">
      <c r="A16" s="104"/>
      <c r="B16" s="100" t="s">
        <v>95</v>
      </c>
      <c r="C16" s="101"/>
      <c r="D16" s="65"/>
      <c r="E16" s="63"/>
      <c r="F16" s="100" t="s">
        <v>99</v>
      </c>
      <c r="G16" s="101"/>
    </row>
    <row r="17" spans="1:19">
      <c r="A17" s="104"/>
      <c r="B17" s="98"/>
      <c r="C17" s="99"/>
      <c r="D17" s="64"/>
      <c r="E17" s="67"/>
      <c r="F17" s="102"/>
      <c r="G17" s="103"/>
      <c r="H17" s="64"/>
    </row>
    <row r="18" spans="1:19">
      <c r="A18" s="104"/>
      <c r="D18" s="65"/>
      <c r="H18" s="65"/>
      <c r="I18" s="68"/>
      <c r="J18" s="100" t="s">
        <v>102</v>
      </c>
      <c r="K18" s="101"/>
    </row>
    <row r="19" spans="1:19">
      <c r="A19" s="104"/>
      <c r="B19" s="100" t="s">
        <v>2</v>
      </c>
      <c r="C19" s="101"/>
      <c r="D19" s="65"/>
      <c r="H19" s="65"/>
      <c r="J19" s="96" t="e">
        <f>+F17/F21</f>
        <v>#DIV/0!</v>
      </c>
      <c r="K19" s="97"/>
      <c r="L19" s="64"/>
    </row>
    <row r="20" spans="1:19">
      <c r="A20" s="104"/>
      <c r="B20" s="98"/>
      <c r="C20" s="99"/>
      <c r="D20" s="64"/>
      <c r="F20" s="100" t="s">
        <v>87</v>
      </c>
      <c r="G20" s="101"/>
      <c r="H20" s="66"/>
      <c r="L20" s="65"/>
    </row>
    <row r="21" spans="1:19">
      <c r="A21" s="104"/>
      <c r="D21" s="65"/>
      <c r="F21" s="102"/>
      <c r="G21" s="103"/>
      <c r="H21" s="62"/>
      <c r="L21" s="65"/>
    </row>
    <row r="22" spans="1:19">
      <c r="A22" s="104"/>
      <c r="B22" s="100" t="s">
        <v>3</v>
      </c>
      <c r="C22" s="101"/>
      <c r="D22" s="65"/>
      <c r="L22" s="65"/>
      <c r="N22" s="100" t="s">
        <v>143</v>
      </c>
      <c r="O22" s="101"/>
    </row>
    <row r="23" spans="1:19">
      <c r="A23" s="104"/>
      <c r="B23" s="98"/>
      <c r="C23" s="99"/>
      <c r="D23" s="64"/>
      <c r="L23" s="65"/>
      <c r="M23" s="62"/>
      <c r="N23" s="96" t="e">
        <f>+J19*J29</f>
        <v>#DIV/0!</v>
      </c>
      <c r="O23" s="97"/>
      <c r="P23" s="64"/>
    </row>
    <row r="24" spans="1:19">
      <c r="A24" s="104"/>
      <c r="D24" s="65"/>
      <c r="L24" s="65"/>
      <c r="P24" s="65"/>
    </row>
    <row r="25" spans="1:19">
      <c r="A25" s="104"/>
      <c r="B25" s="100" t="s">
        <v>4</v>
      </c>
      <c r="C25" s="101"/>
      <c r="D25" s="66"/>
      <c r="L25" s="65"/>
      <c r="P25" s="65"/>
    </row>
    <row r="26" spans="1:19">
      <c r="A26" s="104"/>
      <c r="B26" s="98"/>
      <c r="C26" s="99"/>
      <c r="D26" s="62"/>
      <c r="L26" s="65"/>
      <c r="P26" s="65"/>
    </row>
    <row r="27" spans="1:19">
      <c r="F27" s="100" t="s">
        <v>87</v>
      </c>
      <c r="G27" s="101"/>
      <c r="L27" s="65"/>
      <c r="P27" s="65"/>
    </row>
    <row r="28" spans="1:19">
      <c r="F28" s="102"/>
      <c r="G28" s="103"/>
      <c r="H28" s="64"/>
      <c r="J28" s="100" t="s">
        <v>103</v>
      </c>
      <c r="K28" s="101"/>
      <c r="L28" s="66"/>
      <c r="P28" s="65"/>
    </row>
    <row r="29" spans="1:19">
      <c r="A29" s="104" t="s">
        <v>94</v>
      </c>
      <c r="B29" s="106" t="s">
        <v>98</v>
      </c>
      <c r="C29" s="101"/>
      <c r="H29" s="65"/>
      <c r="I29" s="64"/>
      <c r="J29" s="108" t="e">
        <f>+F28/F31</f>
        <v>#DIV/0!</v>
      </c>
      <c r="K29" s="109"/>
      <c r="L29" s="62"/>
      <c r="P29" s="65"/>
      <c r="R29" s="100" t="s">
        <v>105</v>
      </c>
      <c r="S29" s="101"/>
    </row>
    <row r="30" spans="1:19">
      <c r="A30" s="104"/>
      <c r="B30" s="107"/>
      <c r="C30" s="103"/>
      <c r="D30" s="64"/>
      <c r="F30" s="100" t="s">
        <v>100</v>
      </c>
      <c r="G30" s="101"/>
      <c r="H30" s="66"/>
      <c r="P30" s="65"/>
      <c r="Q30" s="70"/>
      <c r="R30" s="110" t="e">
        <f>+N23*N37</f>
        <v>#DIV/0!</v>
      </c>
      <c r="S30" s="111"/>
    </row>
    <row r="31" spans="1:19">
      <c r="A31" s="104"/>
      <c r="D31" s="65"/>
      <c r="E31" s="62"/>
      <c r="F31" s="102"/>
      <c r="G31" s="103"/>
      <c r="H31" s="62"/>
      <c r="P31" s="65"/>
    </row>
    <row r="32" spans="1:19">
      <c r="A32" s="104"/>
      <c r="B32" s="106" t="s">
        <v>97</v>
      </c>
      <c r="C32" s="101"/>
      <c r="D32" s="65"/>
      <c r="P32" s="65"/>
    </row>
    <row r="33" spans="1:16">
      <c r="A33" s="104"/>
      <c r="B33" s="107"/>
      <c r="C33" s="103"/>
      <c r="D33" s="64"/>
      <c r="P33" s="65"/>
    </row>
    <row r="34" spans="1:16">
      <c r="A34" s="104"/>
      <c r="D34" s="65"/>
      <c r="F34" s="100" t="s">
        <v>68</v>
      </c>
      <c r="G34" s="101"/>
      <c r="P34" s="65"/>
    </row>
    <row r="35" spans="1:16">
      <c r="A35" s="104"/>
      <c r="B35" s="106" t="s">
        <v>96</v>
      </c>
      <c r="C35" s="101"/>
      <c r="E35" s="62"/>
      <c r="F35" s="102"/>
      <c r="G35" s="103"/>
      <c r="H35" s="64"/>
      <c r="J35" s="100" t="s">
        <v>104</v>
      </c>
      <c r="K35" s="101"/>
      <c r="P35" s="65"/>
    </row>
    <row r="36" spans="1:16">
      <c r="A36" s="104"/>
      <c r="B36" s="107"/>
      <c r="C36" s="103"/>
      <c r="D36" s="62"/>
      <c r="E36" s="69"/>
      <c r="F36" s="44"/>
      <c r="G36" s="44"/>
      <c r="H36" s="65"/>
      <c r="I36" s="64"/>
      <c r="J36" s="107">
        <f>+F35+F39</f>
        <v>0</v>
      </c>
      <c r="K36" s="103"/>
      <c r="L36" s="64"/>
      <c r="M36" s="61"/>
      <c r="N36" s="100" t="s">
        <v>69</v>
      </c>
      <c r="O36" s="101"/>
      <c r="P36" s="66"/>
    </row>
    <row r="37" spans="1:16">
      <c r="A37" s="104"/>
      <c r="D37" s="65"/>
      <c r="E37" s="69"/>
      <c r="H37" s="65"/>
      <c r="I37" s="69"/>
      <c r="L37" s="65"/>
      <c r="M37" s="62"/>
      <c r="N37" s="108" t="e">
        <f>+J36/J39</f>
        <v>#DIV/0!</v>
      </c>
      <c r="O37" s="109"/>
      <c r="P37" s="62"/>
    </row>
    <row r="38" spans="1:16">
      <c r="A38" s="104"/>
      <c r="B38" s="106" t="s">
        <v>21</v>
      </c>
      <c r="C38" s="101"/>
      <c r="D38" s="66"/>
      <c r="F38" s="100" t="s">
        <v>101</v>
      </c>
      <c r="G38" s="101"/>
      <c r="H38" s="66"/>
      <c r="J38" s="100" t="s">
        <v>101</v>
      </c>
      <c r="K38" s="101"/>
      <c r="L38" s="66"/>
    </row>
    <row r="39" spans="1:16">
      <c r="A39" s="104"/>
      <c r="B39" s="107"/>
      <c r="C39" s="103"/>
      <c r="D39" s="62"/>
      <c r="F39" s="102"/>
      <c r="G39" s="103"/>
      <c r="H39" s="62"/>
      <c r="J39" s="102">
        <f>+F39</f>
        <v>0</v>
      </c>
      <c r="K39" s="103"/>
      <c r="L39" s="62"/>
    </row>
  </sheetData>
  <mergeCells count="49">
    <mergeCell ref="R29:S29"/>
    <mergeCell ref="R30:S30"/>
    <mergeCell ref="N36:O36"/>
    <mergeCell ref="N37:O37"/>
    <mergeCell ref="N22:O22"/>
    <mergeCell ref="N23:O23"/>
    <mergeCell ref="F39:G39"/>
    <mergeCell ref="J28:K28"/>
    <mergeCell ref="J29:K29"/>
    <mergeCell ref="J36:K36"/>
    <mergeCell ref="J35:K35"/>
    <mergeCell ref="J38:K38"/>
    <mergeCell ref="J39:K39"/>
    <mergeCell ref="F34:G34"/>
    <mergeCell ref="F30:G30"/>
    <mergeCell ref="F31:G31"/>
    <mergeCell ref="F35:G35"/>
    <mergeCell ref="F38:G38"/>
    <mergeCell ref="B35:C35"/>
    <mergeCell ref="B36:C36"/>
    <mergeCell ref="B38:C38"/>
    <mergeCell ref="B39:C39"/>
    <mergeCell ref="A29:A39"/>
    <mergeCell ref="B33:C33"/>
    <mergeCell ref="B29:C29"/>
    <mergeCell ref="B30:C30"/>
    <mergeCell ref="B32:C32"/>
    <mergeCell ref="F27:G27"/>
    <mergeCell ref="F28:G28"/>
    <mergeCell ref="A8:S8"/>
    <mergeCell ref="A9:S9"/>
    <mergeCell ref="A10:S10"/>
    <mergeCell ref="A13:A26"/>
    <mergeCell ref="B13:C13"/>
    <mergeCell ref="B14:C14"/>
    <mergeCell ref="B16:C16"/>
    <mergeCell ref="B17:C17"/>
    <mergeCell ref="B19:C19"/>
    <mergeCell ref="B20:C20"/>
    <mergeCell ref="B22:C22"/>
    <mergeCell ref="B23:C23"/>
    <mergeCell ref="B25:C25"/>
    <mergeCell ref="J18:K18"/>
    <mergeCell ref="J19:K19"/>
    <mergeCell ref="B26:C26"/>
    <mergeCell ref="F16:G16"/>
    <mergeCell ref="F17:G17"/>
    <mergeCell ref="F20:G20"/>
    <mergeCell ref="F21:G21"/>
  </mergeCells>
  <pageMargins left="0.25" right="0.25" top="0.75" bottom="0.75" header="0.3" footer="0.3"/>
  <pageSetup scale="71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EOFA</vt:lpstr>
      <vt:lpstr>Razones Financieras</vt:lpstr>
      <vt:lpstr>Dupont</vt:lpstr>
      <vt:lpstr>Dupont!Área_de_impresión</vt:lpstr>
      <vt:lpstr>EOFA!Área_de_impresión</vt:lpstr>
      <vt:lpstr>'Razones Financieras'!Área_de_impresión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</dc:creator>
  <cp:lastModifiedBy>David Martín González</cp:lastModifiedBy>
  <cp:lastPrinted>2016-09-14T16:59:02Z</cp:lastPrinted>
  <dcterms:created xsi:type="dcterms:W3CDTF">2016-09-03T23:36:37Z</dcterms:created>
  <dcterms:modified xsi:type="dcterms:W3CDTF">2022-10-09T15:13:29Z</dcterms:modified>
</cp:coreProperties>
</file>